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hirok\Desktop\"/>
    </mc:Choice>
  </mc:AlternateContent>
  <xr:revisionPtr revIDLastSave="0" documentId="13_ncr:1_{DED2953B-5F6E-4E7F-B4CC-730CB4B5DBEC}" xr6:coauthVersionLast="36" xr6:coauthVersionMax="47" xr10:uidLastSave="{00000000-0000-0000-0000-000000000000}"/>
  <bookViews>
    <workbookView xWindow="0" yWindow="0" windowWidth="38400" windowHeight="18120" xr2:uid="{00000000-000D-0000-FFFF-FFFF00000000}"/>
  </bookViews>
  <sheets>
    <sheet name="評価版" sheetId="1" r:id="rId1"/>
    <sheet name="授業リスト(学位)" sheetId="8" r:id="rId2"/>
    <sheet name="授業リスト(学術院)" sheetId="18" r:id="rId3"/>
    <sheet name="授業リスト(大学院)" sheetId="19" r:id="rId4"/>
    <sheet name="授業以外リスト" sheetId="9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1" l="1"/>
  <c r="K78" i="1"/>
  <c r="K77" i="1"/>
  <c r="K76" i="1"/>
  <c r="K75" i="1"/>
  <c r="K74" i="1"/>
  <c r="K80" i="1" s="1"/>
  <c r="K73" i="1"/>
  <c r="K72" i="1"/>
  <c r="K70" i="1"/>
  <c r="K62" i="1"/>
  <c r="K54" i="1"/>
  <c r="K53" i="1"/>
  <c r="K52" i="1"/>
  <c r="K51" i="1"/>
  <c r="K50" i="1"/>
  <c r="K49" i="1"/>
  <c r="K55" i="1" s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F74" i="1"/>
  <c r="G51" i="1"/>
  <c r="L51" i="1" s="1"/>
  <c r="H51" i="1"/>
  <c r="I51" i="1"/>
  <c r="J51" i="1"/>
  <c r="G52" i="1"/>
  <c r="L52" i="1" s="1"/>
  <c r="H52" i="1"/>
  <c r="I52" i="1"/>
  <c r="J52" i="1"/>
  <c r="J35" i="1"/>
  <c r="I35" i="1"/>
  <c r="H35" i="1"/>
  <c r="G35" i="1"/>
  <c r="F35" i="1"/>
  <c r="E35" i="1"/>
  <c r="D35" i="1"/>
  <c r="C35" i="1"/>
  <c r="B35" i="1"/>
  <c r="L35" i="1" s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L31" i="1" s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L39" i="1" s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L37" i="1" s="1"/>
  <c r="J36" i="1"/>
  <c r="I36" i="1"/>
  <c r="H36" i="1"/>
  <c r="G36" i="1"/>
  <c r="F36" i="1"/>
  <c r="E36" i="1"/>
  <c r="D36" i="1"/>
  <c r="C36" i="1"/>
  <c r="B36" i="1"/>
  <c r="L36" i="1" s="1"/>
  <c r="K81" i="1" l="1"/>
  <c r="K83" i="1" s="1"/>
  <c r="L42" i="1"/>
  <c r="L34" i="1"/>
  <c r="L29" i="1"/>
  <c r="L33" i="1"/>
  <c r="L30" i="1"/>
  <c r="L32" i="1"/>
  <c r="L38" i="1"/>
  <c r="L40" i="1"/>
  <c r="L41" i="1"/>
  <c r="H6" i="9" l="1"/>
  <c r="B9" i="1"/>
  <c r="L64" i="1"/>
  <c r="L65" i="1"/>
  <c r="B70" i="1"/>
  <c r="L66" i="1"/>
  <c r="L67" i="1"/>
  <c r="L68" i="1"/>
  <c r="L69" i="1"/>
  <c r="C70" i="1"/>
  <c r="D70" i="1"/>
  <c r="E70" i="1"/>
  <c r="F70" i="1"/>
  <c r="G70" i="1"/>
  <c r="H70" i="1"/>
  <c r="I70" i="1"/>
  <c r="J70" i="1"/>
  <c r="L70" i="1" l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D72" i="1"/>
  <c r="C72" i="1"/>
  <c r="B72" i="1"/>
  <c r="E72" i="1"/>
  <c r="F72" i="1"/>
  <c r="G72" i="1"/>
  <c r="H72" i="1"/>
  <c r="I72" i="1"/>
  <c r="J72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D57" i="1"/>
  <c r="C57" i="1"/>
  <c r="B57" i="1"/>
  <c r="F57" i="1"/>
  <c r="E57" i="1"/>
  <c r="G50" i="1"/>
  <c r="H50" i="1"/>
  <c r="I50" i="1"/>
  <c r="J50" i="1"/>
  <c r="G53" i="1"/>
  <c r="H53" i="1"/>
  <c r="I53" i="1"/>
  <c r="J53" i="1"/>
  <c r="G54" i="1"/>
  <c r="H54" i="1"/>
  <c r="I54" i="1"/>
  <c r="J54" i="1"/>
  <c r="J49" i="1"/>
  <c r="I49" i="1"/>
  <c r="H49" i="1"/>
  <c r="G49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J10" i="1"/>
  <c r="I10" i="1"/>
  <c r="H10" i="1"/>
  <c r="G10" i="1"/>
  <c r="F10" i="1"/>
  <c r="E10" i="1"/>
  <c r="D10" i="1"/>
  <c r="C10" i="1"/>
  <c r="B10" i="1"/>
  <c r="K6" i="9" l="1"/>
  <c r="J6" i="9"/>
  <c r="I6" i="9"/>
  <c r="G6" i="9"/>
  <c r="K6" i="18"/>
  <c r="J6" i="18"/>
  <c r="I6" i="18"/>
  <c r="H6" i="18"/>
  <c r="G6" i="18"/>
  <c r="J62" i="1"/>
  <c r="I62" i="1"/>
  <c r="H62" i="1"/>
  <c r="G62" i="1"/>
  <c r="C55" i="1"/>
  <c r="D55" i="1"/>
  <c r="E55" i="1"/>
  <c r="F55" i="1"/>
  <c r="B55" i="1"/>
  <c r="J9" i="1"/>
  <c r="I9" i="1"/>
  <c r="H9" i="1"/>
  <c r="G9" i="1"/>
  <c r="F9" i="1"/>
  <c r="E9" i="1"/>
  <c r="D9" i="1"/>
  <c r="C9" i="1"/>
  <c r="L53" i="1" l="1"/>
  <c r="C62" i="1"/>
  <c r="L58" i="1"/>
  <c r="L54" i="1"/>
  <c r="I55" i="1"/>
  <c r="L60" i="1"/>
  <c r="B62" i="1"/>
  <c r="L59" i="1"/>
  <c r="L61" i="1"/>
  <c r="E62" i="1"/>
  <c r="D62" i="1"/>
  <c r="F62" i="1"/>
  <c r="L50" i="1"/>
  <c r="L57" i="1"/>
  <c r="H55" i="1"/>
  <c r="J55" i="1"/>
  <c r="L49" i="1"/>
  <c r="G55" i="1"/>
  <c r="L62" i="1" l="1"/>
  <c r="L55" i="1"/>
  <c r="C80" i="1" l="1"/>
  <c r="D80" i="1"/>
  <c r="E80" i="1"/>
  <c r="F80" i="1"/>
  <c r="G80" i="1"/>
  <c r="H80" i="1"/>
  <c r="I80" i="1"/>
  <c r="J80" i="1"/>
  <c r="B80" i="1"/>
  <c r="H8" i="1"/>
  <c r="I8" i="1"/>
  <c r="J8" i="1"/>
  <c r="G8" i="1"/>
  <c r="L45" i="1"/>
  <c r="L72" i="1"/>
  <c r="L73" i="1"/>
  <c r="L74" i="1"/>
  <c r="L75" i="1"/>
  <c r="L76" i="1"/>
  <c r="L77" i="1"/>
  <c r="L78" i="1"/>
  <c r="L79" i="1"/>
  <c r="L82" i="1"/>
  <c r="L80" i="1" l="1"/>
  <c r="B47" i="1"/>
  <c r="B81" i="1" s="1"/>
  <c r="L23" i="1"/>
  <c r="L15" i="1"/>
  <c r="J47" i="1"/>
  <c r="I47" i="1"/>
  <c r="E47" i="1"/>
  <c r="D47" i="1"/>
  <c r="L10" i="1"/>
  <c r="C47" i="1"/>
  <c r="H47" i="1"/>
  <c r="G47" i="1"/>
  <c r="G81" i="1" s="1"/>
  <c r="F47" i="1"/>
  <c r="F81" i="1" s="1"/>
  <c r="L28" i="1"/>
  <c r="L20" i="1"/>
  <c r="L13" i="1"/>
  <c r="L12" i="1"/>
  <c r="L21" i="1"/>
  <c r="L44" i="1"/>
  <c r="L24" i="1"/>
  <c r="L26" i="1"/>
  <c r="L43" i="1"/>
  <c r="L14" i="1"/>
  <c r="L27" i="1"/>
  <c r="L19" i="1"/>
  <c r="L46" i="1"/>
  <c r="L25" i="1"/>
  <c r="L17" i="1"/>
  <c r="L16" i="1"/>
  <c r="L11" i="1"/>
  <c r="L22" i="1"/>
  <c r="L18" i="1"/>
  <c r="C81" i="1" l="1"/>
  <c r="C83" i="1" s="1"/>
  <c r="D81" i="1"/>
  <c r="D83" i="1" s="1"/>
  <c r="E81" i="1"/>
  <c r="E83" i="1" s="1"/>
  <c r="H81" i="1"/>
  <c r="H83" i="1" s="1"/>
  <c r="B83" i="1"/>
  <c r="I81" i="1"/>
  <c r="I83" i="1" s="1"/>
  <c r="J81" i="1"/>
  <c r="J83" i="1" s="1"/>
  <c r="F83" i="1"/>
  <c r="G83" i="1"/>
  <c r="L47" i="1"/>
  <c r="L83" i="1" l="1"/>
  <c r="L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門間貴史</author>
  </authors>
  <commentList>
    <comment ref="A10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記入者はここから単位を取得した授業を選択してください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  <comment ref="A64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他学位プログラムで取得した単位については、各情報を直接入力してください</t>
        </r>
      </text>
    </comment>
  </commentList>
</comments>
</file>

<file path=xl/sharedStrings.xml><?xml version="1.0" encoding="utf-8"?>
<sst xmlns="http://schemas.openxmlformats.org/spreadsheetml/2006/main" count="1199" uniqueCount="211">
  <si>
    <t>科目名</t>
    <rPh sb="0" eb="3">
      <t>カモクメイ</t>
    </rPh>
    <phoneticPr fontId="1"/>
  </si>
  <si>
    <t>汎用コンピテンス</t>
    <rPh sb="0" eb="2">
      <t>ハンヨウ</t>
    </rPh>
    <phoneticPr fontId="1"/>
  </si>
  <si>
    <t>専門コンピテンス</t>
    <rPh sb="0" eb="2">
      <t>センモン</t>
    </rPh>
    <phoneticPr fontId="1"/>
  </si>
  <si>
    <t>コンピテンス
科目別合計</t>
    <rPh sb="7" eb="12">
      <t>カモクベツゴウケイ</t>
    </rPh>
    <phoneticPr fontId="1"/>
  </si>
  <si>
    <t>知の活用力</t>
    <rPh sb="0" eb="1">
      <t>チ</t>
    </rPh>
    <rPh sb="2" eb="5">
      <t>カツヨウリョク</t>
    </rPh>
    <phoneticPr fontId="1"/>
  </si>
  <si>
    <t>マネジメント能力</t>
    <rPh sb="6" eb="8">
      <t>ノウリョク</t>
    </rPh>
    <phoneticPr fontId="1"/>
  </si>
  <si>
    <t>コミュニケーション
能力</t>
    <rPh sb="10" eb="12">
      <t>ノウリョク</t>
    </rPh>
    <phoneticPr fontId="1"/>
  </si>
  <si>
    <t>チームワーク力</t>
    <rPh sb="6" eb="7">
      <t>リョク</t>
    </rPh>
    <phoneticPr fontId="1"/>
  </si>
  <si>
    <t>国際性</t>
    <rPh sb="0" eb="3">
      <t>コクサイセイ</t>
    </rPh>
    <phoneticPr fontId="1"/>
  </si>
  <si>
    <t>学位プログラム開設科目</t>
    <rPh sb="0" eb="2">
      <t>ガクイ</t>
    </rPh>
    <rPh sb="7" eb="9">
      <t>カイセツ</t>
    </rPh>
    <rPh sb="9" eb="11">
      <t>カモク</t>
    </rPh>
    <phoneticPr fontId="1"/>
  </si>
  <si>
    <t>文化遺産演習</t>
  </si>
  <si>
    <t>遺産保護行政論</t>
  </si>
  <si>
    <t>建築遺産論</t>
  </si>
  <si>
    <t>美術遺産論I</t>
  </si>
  <si>
    <t>美術遺産論II</t>
  </si>
  <si>
    <t>文化的景観論</t>
    <rPh sb="0" eb="6">
      <t>ブンk</t>
    </rPh>
    <phoneticPr fontId="8"/>
  </si>
  <si>
    <t>遺産観光論</t>
    <rPh sb="0" eb="5">
      <t>イサン</t>
    </rPh>
    <phoneticPr fontId="8"/>
  </si>
  <si>
    <t>プランニング演習</t>
    <rPh sb="6" eb="8">
      <t>エンシュ</t>
    </rPh>
    <phoneticPr fontId="8"/>
  </si>
  <si>
    <t>文化遺産論</t>
  </si>
  <si>
    <t>自然遺産論</t>
  </si>
  <si>
    <t>自然遺産演習</t>
  </si>
  <si>
    <t>遺産整備計画論</t>
    <rPh sb="0" eb="2">
      <t>イサン</t>
    </rPh>
    <phoneticPr fontId="8"/>
  </si>
  <si>
    <t>遺産整備計画演習</t>
    <rPh sb="0" eb="2">
      <t>イサン</t>
    </rPh>
    <phoneticPr fontId="8"/>
  </si>
  <si>
    <t>小　計</t>
    <rPh sb="0" eb="1">
      <t>ショウ</t>
    </rPh>
    <rPh sb="2" eb="3">
      <t>ケイ</t>
    </rPh>
    <phoneticPr fontId="1"/>
  </si>
  <si>
    <t>学術院共通専門基盤科目</t>
    <phoneticPr fontId="1"/>
  </si>
  <si>
    <t>世界遺産を科学する</t>
  </si>
  <si>
    <t>大学院共通科目</t>
    <rPh sb="0" eb="3">
      <t>ダイガクイン</t>
    </rPh>
    <rPh sb="3" eb="5">
      <t>キョウツウ</t>
    </rPh>
    <phoneticPr fontId="1"/>
  </si>
  <si>
    <t>研究倫理</t>
  </si>
  <si>
    <t>他学位P開設科目</t>
    <rPh sb="0" eb="1">
      <t>ホカ</t>
    </rPh>
    <rPh sb="1" eb="3">
      <t>ガクイ</t>
    </rPh>
    <rPh sb="4" eb="6">
      <t>カイセツ</t>
    </rPh>
    <rPh sb="6" eb="8">
      <t>カモク</t>
    </rPh>
    <phoneticPr fontId="1"/>
  </si>
  <si>
    <t>授業科目以外の評価項目</t>
    <rPh sb="0" eb="6">
      <t>ジュギョウカモクイガイ</t>
    </rPh>
    <rPh sb="7" eb="11">
      <t>ヒョウカコウモク</t>
    </rPh>
    <phoneticPr fontId="1"/>
  </si>
  <si>
    <t>合　計</t>
    <rPh sb="0" eb="1">
      <t>ゴウ</t>
    </rPh>
    <rPh sb="2" eb="3">
      <t>ケイ</t>
    </rPh>
    <phoneticPr fontId="1"/>
  </si>
  <si>
    <t>達成基準（仮）</t>
  </si>
  <si>
    <t>達成状況</t>
  </si>
  <si>
    <t>コンピテンス評価表用授業リスト：学位P開設科目（世界遺産学学位プログラム・博士前期課程）</t>
    <rPh sb="6" eb="8">
      <t>ヒョウカ</t>
    </rPh>
    <rPh sb="8" eb="9">
      <t>ヒョウ</t>
    </rPh>
    <rPh sb="9" eb="10">
      <t>ヨウ</t>
    </rPh>
    <rPh sb="10" eb="12">
      <t>ジュギョウ</t>
    </rPh>
    <rPh sb="16" eb="18">
      <t>ガクイ</t>
    </rPh>
    <rPh sb="19" eb="21">
      <t>カイセツ</t>
    </rPh>
    <rPh sb="21" eb="23">
      <t>カモク</t>
    </rPh>
    <rPh sb="24" eb="28">
      <t xml:space="preserve">セカイイサン </t>
    </rPh>
    <rPh sb="28" eb="29">
      <t xml:space="preserve">ガク </t>
    </rPh>
    <rPh sb="29" eb="31">
      <t>ガクイ</t>
    </rPh>
    <rPh sb="37" eb="39">
      <t xml:space="preserve">ハカセ </t>
    </rPh>
    <rPh sb="39" eb="41">
      <t xml:space="preserve">ゼンキ </t>
    </rPh>
    <rPh sb="41" eb="43">
      <t>カテイ</t>
    </rPh>
    <phoneticPr fontId="1"/>
  </si>
  <si>
    <t>共通知の活用力</t>
    <rPh sb="0" eb="2">
      <t xml:space="preserve">キョウツウ </t>
    </rPh>
    <rPh sb="2" eb="3">
      <t xml:space="preserve">チ </t>
    </rPh>
    <rPh sb="4" eb="7">
      <t xml:space="preserve">カツヨウリョク </t>
    </rPh>
    <phoneticPr fontId="1"/>
  </si>
  <si>
    <t>専門知の活用力</t>
    <rPh sb="0" eb="3">
      <t>センモンチシキ</t>
    </rPh>
    <rPh sb="4" eb="7">
      <t xml:space="preserve">カツヨウリョク </t>
    </rPh>
    <phoneticPr fontId="1"/>
  </si>
  <si>
    <t>共通技能の活用力</t>
    <rPh sb="0" eb="2">
      <t xml:space="preserve">キョウツウ </t>
    </rPh>
    <rPh sb="2" eb="4">
      <t xml:space="preserve">ギノウノ </t>
    </rPh>
    <rPh sb="5" eb="7">
      <t xml:space="preserve">カツヨウ </t>
    </rPh>
    <rPh sb="7" eb="8">
      <t xml:space="preserve">リョク </t>
    </rPh>
    <phoneticPr fontId="1"/>
  </si>
  <si>
    <t>専門技能の活用力</t>
    <rPh sb="2" eb="4">
      <t xml:space="preserve">ギノウノ </t>
    </rPh>
    <rPh sb="5" eb="8">
      <t xml:space="preserve">カツヨウリョク </t>
    </rPh>
    <phoneticPr fontId="1"/>
  </si>
  <si>
    <t>国際実践力</t>
    <rPh sb="0" eb="2">
      <t xml:space="preserve">コクサイ </t>
    </rPh>
    <rPh sb="2" eb="5">
      <t xml:space="preserve">ジッセンリョク </t>
    </rPh>
    <phoneticPr fontId="1"/>
  </si>
  <si>
    <t>A方法論</t>
    <rPh sb="1" eb="4">
      <t>ホウホウロン</t>
    </rPh>
    <phoneticPr fontId="1"/>
  </si>
  <si>
    <t>○</t>
  </si>
  <si>
    <t>B特講</t>
    <rPh sb="1" eb="3">
      <t>トッコウ</t>
    </rPh>
    <phoneticPr fontId="1"/>
  </si>
  <si>
    <t>C演習</t>
    <rPh sb="1" eb="3">
      <t>エンシュウ</t>
    </rPh>
    <phoneticPr fontId="1"/>
  </si>
  <si>
    <t>世界遺産論</t>
    <phoneticPr fontId="10"/>
  </si>
  <si>
    <t>世界遺産特別演習</t>
    <phoneticPr fontId="10"/>
  </si>
  <si>
    <t>世界遺産特別研究</t>
    <phoneticPr fontId="10"/>
  </si>
  <si>
    <t>宗教論</t>
    <phoneticPr fontId="10"/>
  </si>
  <si>
    <t>無形遺産論</t>
    <rPh sb="0" eb="5">
      <t>ムケイイサン</t>
    </rPh>
    <phoneticPr fontId="10"/>
  </si>
  <si>
    <t>世界遺産特別講義</t>
    <rPh sb="0" eb="6">
      <t>セカイイサンt</t>
    </rPh>
    <rPh sb="6" eb="8">
      <t>コ</t>
    </rPh>
    <phoneticPr fontId="8"/>
  </si>
  <si>
    <t>世界遺産学インターンシップ</t>
    <rPh sb="0" eb="5">
      <t>セカ</t>
    </rPh>
    <phoneticPr fontId="8"/>
  </si>
  <si>
    <t>Heritage Theory and Policy Studies (国際遺産論)</t>
  </si>
  <si>
    <t>○</t>
    <phoneticPr fontId="1"/>
  </si>
  <si>
    <t>UNESCO and the World Heritage Convention（ユネスコと世界遺産）</t>
    <rPh sb="46" eb="50">
      <t>セカ</t>
    </rPh>
    <phoneticPr fontId="8"/>
  </si>
  <si>
    <t>World Heritage and International Cooperation (世界遺産と国際協力)</t>
  </si>
  <si>
    <t>World Heritage and Civil Participation (世界遺産と市民参加)</t>
  </si>
  <si>
    <t>World heritage and Sustainability (世界遺産と持続可能性)</t>
  </si>
  <si>
    <t>Role of International Organizations and NGOs (国際機関の役割)</t>
  </si>
  <si>
    <t>International Conventions for Heritage Conservation(国際条約論)</t>
  </si>
  <si>
    <t>Project Practice in World Heritage（世界遺産演習）</t>
    <rPh sb="35" eb="39">
      <t>セカ</t>
    </rPh>
    <rPh sb="39" eb="42">
      <t>エンシュ</t>
    </rPh>
    <phoneticPr fontId="8"/>
  </si>
  <si>
    <t>建築遺産演習</t>
    <phoneticPr fontId="10"/>
  </si>
  <si>
    <t>美術遺産演習</t>
  </si>
  <si>
    <t>保存科学概論</t>
  </si>
  <si>
    <t>保存科学演習</t>
  </si>
  <si>
    <t>インタープリテーション概論</t>
    <rPh sb="11" eb="13">
      <t>ガイr</t>
    </rPh>
    <phoneticPr fontId="8"/>
  </si>
  <si>
    <t>コンピテンス評価表用授業リスト：学術院共通専門基盤科目（●●学位プログラム・〇〇課程）</t>
    <rPh sb="6" eb="8">
      <t>ヒョウカ</t>
    </rPh>
    <rPh sb="8" eb="9">
      <t>ヒョウ</t>
    </rPh>
    <rPh sb="9" eb="10">
      <t>ヨウ</t>
    </rPh>
    <rPh sb="10" eb="12">
      <t>ジュギョウ</t>
    </rPh>
    <rPh sb="16" eb="27">
      <t>ガクジュツインキョウツウセンモンキバンカモク</t>
    </rPh>
    <rPh sb="30" eb="32">
      <t>ガクイ</t>
    </rPh>
    <rPh sb="40" eb="42">
      <t>カテイ</t>
    </rPh>
    <phoneticPr fontId="1"/>
  </si>
  <si>
    <t>学術院専門コンピテンス</t>
    <rPh sb="0" eb="5">
      <t>ガクジュツインセンモン</t>
    </rPh>
    <phoneticPr fontId="1"/>
  </si>
  <si>
    <t>研究力</t>
  </si>
  <si>
    <t>専門知識</t>
  </si>
  <si>
    <t>倫理観</t>
  </si>
  <si>
    <t>人間総合科学基礎論</t>
    <phoneticPr fontId="1"/>
  </si>
  <si>
    <t>教育学理論研究</t>
  </si>
  <si>
    <t>次世代教育開発研究</t>
  </si>
  <si>
    <t>Theory of International Education</t>
  </si>
  <si>
    <t>武道学</t>
  </si>
  <si>
    <t>健康増進学特講</t>
  </si>
  <si>
    <t>トレーニング学</t>
  </si>
  <si>
    <t>Olympic and Paralympic History
(オリンピック・パラリンピック史)</t>
    <phoneticPr fontId="1"/>
  </si>
  <si>
    <t>研究のビジュアルデザイン</t>
  </si>
  <si>
    <t>スポーツ芸術表現学への招待</t>
  </si>
  <si>
    <t>大学を開くデザインプロデュース A</t>
  </si>
  <si>
    <t>大学を開くデザインプロデュース B</t>
  </si>
  <si>
    <t>大学を開くデザインプロデュース C</t>
  </si>
  <si>
    <t>こころの神経科学</t>
  </si>
  <si>
    <t>神経科学先端セミナー1</t>
  </si>
  <si>
    <t>医科学セミナーI(ブレインサイエンス)</t>
  </si>
  <si>
    <t>医科学セミナーII(生化学、分子生物学)</t>
  </si>
  <si>
    <t>医科学セミナーIII(免疫学)</t>
  </si>
  <si>
    <t>医科学セミナーIV(プライマリケア)</t>
  </si>
  <si>
    <t>医科学セミナーVII（臨床研究セミナー）</t>
  </si>
  <si>
    <t>医科学セミナー基礎</t>
  </si>
  <si>
    <t>社会医学概論</t>
  </si>
  <si>
    <t>カウンセリング方法論基礎Ⅰ</t>
  </si>
  <si>
    <t>リハビリテーション方法論基礎Ⅰ</t>
  </si>
  <si>
    <t>スポーツ・ヘルスプロモーション方法論</t>
  </si>
  <si>
    <t>Research  Foundation</t>
  </si>
  <si>
    <t>研究者のための学術情報流通論</t>
  </si>
  <si>
    <t>音響メディア情報</t>
  </si>
  <si>
    <t>情報アクセス</t>
  </si>
  <si>
    <t>コンピテンス評価表用授業リスト：大学院共通科目</t>
    <rPh sb="6" eb="8">
      <t>ヒョウカ</t>
    </rPh>
    <rPh sb="8" eb="9">
      <t>ヒョウ</t>
    </rPh>
    <rPh sb="9" eb="10">
      <t>ヨウ</t>
    </rPh>
    <rPh sb="10" eb="12">
      <t>ジュギョウ</t>
    </rPh>
    <rPh sb="16" eb="19">
      <t>ダイガクイン</t>
    </rPh>
    <rPh sb="19" eb="21">
      <t>キョウツウ</t>
    </rPh>
    <rPh sb="21" eb="23">
      <t>カモク</t>
    </rPh>
    <phoneticPr fontId="1"/>
  </si>
  <si>
    <t>応用倫理</t>
  </si>
  <si>
    <t>環境倫理学概論</t>
  </si>
  <si>
    <t>生命倫理学</t>
  </si>
  <si>
    <t>企業と技術者の倫理</t>
  </si>
  <si>
    <t>テクニカルコミュニケーション</t>
  </si>
  <si>
    <t>英語発表</t>
  </si>
  <si>
    <t>異分野コミュニケーションのためのプレゼンテーションバトル</t>
    <phoneticPr fontId="1"/>
  </si>
  <si>
    <t>Global Communication Skills
Training</t>
  </si>
  <si>
    <t>サイエンスコミュニケーション概論</t>
  </si>
  <si>
    <t>サイエンスコミュニケーション特論</t>
  </si>
  <si>
    <t>サイエンスコミュニケータ養成実践講座</t>
  </si>
  <si>
    <t>人文知コミュニケーション:人文社会
科学と自然科学の壁を超える</t>
  </si>
  <si>
    <t>21世紀的中国 ―現代中国的多相―</t>
  </si>
  <si>
    <t>国際研究プロジェクト</t>
  </si>
  <si>
    <t>国際インターンシップ</t>
  </si>
  <si>
    <t>地球規模課題と国際社会:食料問題</t>
  </si>
  <si>
    <t>地球規模課題と国際社会:海洋環境変動と生命</t>
    <phoneticPr fontId="1"/>
  </si>
  <si>
    <t>地球規模課題と国際社会:社会脳</t>
  </si>
  <si>
    <t>地球規模課題と国際社会：感染症・保健医療問題</t>
    <phoneticPr fontId="1"/>
  </si>
  <si>
    <t>地球規模課題と国際社会：社会問題</t>
  </si>
  <si>
    <t>地球規模課題と国際社会：環境汚染と健康影響</t>
  </si>
  <si>
    <t>地球規模課題と国際社会：環境・エネルギー</t>
    <phoneticPr fontId="1"/>
  </si>
  <si>
    <t>JAPICアドバンストディスカッションコースI-流動化する世界とこれからの日本</t>
    <phoneticPr fontId="1"/>
  </si>
  <si>
    <t>JAPICアドバンストディスカッションコースIII-テクノロジーとグローバルで拓く未来</t>
    <phoneticPr fontId="1"/>
  </si>
  <si>
    <t>ダイバーシティとSOGI/LGBT+</t>
  </si>
  <si>
    <t>ワークライフミックス - モーハウスに学ぶパラダイムシフト</t>
  </si>
  <si>
    <t>魅力ある理科教員になるための生物・地学実験</t>
    <phoneticPr fontId="1"/>
  </si>
  <si>
    <t>アクセシビリティリーダー特論</t>
  </si>
  <si>
    <t>脳の多様性とセルフマネジメント</t>
  </si>
  <si>
    <t>筑波クリエティブ・キャンプ・アドバンスト</t>
    <phoneticPr fontId="1"/>
  </si>
  <si>
    <t>博士のキャリアパス</t>
  </si>
  <si>
    <t>生物多様性と地球環境</t>
  </si>
  <si>
    <t>内部共生と生物進化</t>
  </si>
  <si>
    <t>海洋生物の世界と海洋環境講座</t>
  </si>
  <si>
    <t>科学的発見と創造性</t>
  </si>
  <si>
    <t>自然災害にどう向き合うか</t>
  </si>
  <si>
    <t>「考える」動物としての人間-東西哲
学からの考察</t>
  </si>
  <si>
    <t>21世紀と宗教</t>
  </si>
  <si>
    <t>UT-Top Academist’s Lecture</t>
  </si>
  <si>
    <t>塑造実習</t>
  </si>
  <si>
    <t>コミュニケーションアート&amp;デザインA</t>
  </si>
  <si>
    <t>コミュニケーションアート&amp;デザインB</t>
  </si>
  <si>
    <t>日本画実習</t>
  </si>
  <si>
    <t>ヨーガコース</t>
  </si>
  <si>
    <t>絵画実習A</t>
  </si>
  <si>
    <t>現代アート入門</t>
  </si>
  <si>
    <t>大学院体育Ia</t>
  </si>
  <si>
    <t>大学院体育Ib</t>
  </si>
  <si>
    <t>大学院体育Ic</t>
  </si>
  <si>
    <t>大学院体育IIa</t>
  </si>
  <si>
    <t>大学院体育IIb</t>
  </si>
  <si>
    <t>大学院体育IIc</t>
  </si>
  <si>
    <t>コンピテンス評価表用授業以外リスト（世界遺産学学位プログラム・博士前期課程）</t>
    <rPh sb="6" eb="8">
      <t>ヒョウカ</t>
    </rPh>
    <rPh sb="8" eb="9">
      <t>ヒョウ</t>
    </rPh>
    <rPh sb="9" eb="10">
      <t>ヨウ</t>
    </rPh>
    <rPh sb="10" eb="12">
      <t>ジュギョウ</t>
    </rPh>
    <rPh sb="12" eb="14">
      <t>イガイ</t>
    </rPh>
    <rPh sb="18" eb="22">
      <t xml:space="preserve">セカイイサン </t>
    </rPh>
    <rPh sb="22" eb="23">
      <t xml:space="preserve">ガク </t>
    </rPh>
    <rPh sb="23" eb="25">
      <t>ガクイ</t>
    </rPh>
    <rPh sb="31" eb="33">
      <t xml:space="preserve">ハカセ </t>
    </rPh>
    <rPh sb="33" eb="35">
      <t xml:space="preserve">ゼンキ </t>
    </rPh>
    <rPh sb="35" eb="37">
      <t>カテイ</t>
    </rPh>
    <phoneticPr fontId="1"/>
  </si>
  <si>
    <t>学会発表</t>
    <rPh sb="0" eb="4">
      <t>ガッカイハッピョウ</t>
    </rPh>
    <phoneticPr fontId="1"/>
  </si>
  <si>
    <t>　</t>
  </si>
  <si>
    <t>TA経験</t>
    <rPh sb="2" eb="4">
      <t>ケイケン</t>
    </rPh>
    <phoneticPr fontId="1"/>
  </si>
  <si>
    <t>国外での活動経験</t>
    <rPh sb="0" eb="2">
      <t>コクガイ</t>
    </rPh>
    <rPh sb="4" eb="8">
      <t>カツドウケイケン</t>
    </rPh>
    <phoneticPr fontId="1"/>
  </si>
  <si>
    <t>INFOSS情報倫理、APRIN e-learning</t>
    <rPh sb="6" eb="10">
      <t>ジョウホウリンリ</t>
    </rPh>
    <phoneticPr fontId="1"/>
  </si>
  <si>
    <t>INFOSS情報倫理、APRIN e-learning</t>
    <phoneticPr fontId="1"/>
  </si>
  <si>
    <t>FDプログラムの参加</t>
  </si>
  <si>
    <t>〇</t>
  </si>
  <si>
    <t>自然保護セミナー</t>
  </si>
  <si>
    <t>自然保護論</t>
  </si>
  <si>
    <t>地球環境論</t>
  </si>
  <si>
    <t>保護地域管理論</t>
  </si>
  <si>
    <t>景観・緑地保全論</t>
  </si>
  <si>
    <t>ジオパーク論</t>
  </si>
  <si>
    <t>生物多様性論</t>
  </si>
  <si>
    <t>Wildlife Mangement</t>
  </si>
  <si>
    <t>モニタリング調査技術</t>
  </si>
  <si>
    <t>自然保護行政論</t>
  </si>
  <si>
    <t>自然保護法制度</t>
  </si>
  <si>
    <t>環境影響評価</t>
  </si>
  <si>
    <t>生態系の保全と復元</t>
  </si>
  <si>
    <t>自然保護教育と環境教育</t>
  </si>
  <si>
    <t>サイエンティフィックジャーナリズム</t>
  </si>
  <si>
    <t>科学と社会のコミュニケーション</t>
  </si>
  <si>
    <t>海域フィールド実習</t>
  </si>
  <si>
    <t>陸域フィールド実習１</t>
  </si>
  <si>
    <t>陸域フィールド実習２</t>
  </si>
  <si>
    <t>保護地域管理実習</t>
  </si>
  <si>
    <t>野生生物管理実習</t>
  </si>
  <si>
    <t>自然保護学特別実習</t>
  </si>
  <si>
    <t>短期インターンシップ</t>
  </si>
  <si>
    <t>中期インターンシップ</t>
  </si>
  <si>
    <t>長期インターンシップ</t>
  </si>
  <si>
    <t>海外インターンシップ</t>
  </si>
  <si>
    <t>海外自然保護特別研究</t>
  </si>
  <si>
    <t>遺伝子多様性学特論</t>
  </si>
  <si>
    <t>植生学</t>
  </si>
  <si>
    <t>Vegetation Science</t>
  </si>
  <si>
    <t>TA/TF経験</t>
    <rPh sb="5" eb="7">
      <t>ケイケン</t>
    </rPh>
    <phoneticPr fontId="1"/>
  </si>
  <si>
    <t>国際会議への参加</t>
    <rPh sb="0" eb="2">
      <t xml:space="preserve">コクサイ </t>
    </rPh>
    <rPh sb="2" eb="4">
      <t xml:space="preserve">カイギ </t>
    </rPh>
    <phoneticPr fontId="1"/>
  </si>
  <si>
    <t>シンポジウム、ワークショップの参加</t>
    <rPh sb="15" eb="17">
      <t xml:space="preserve">サンカ </t>
    </rPh>
    <phoneticPr fontId="1"/>
  </si>
  <si>
    <t>シンポジウム、ワークショップの企画運営</t>
    <rPh sb="14" eb="15">
      <t xml:space="preserve">ノキカク </t>
    </rPh>
    <rPh sb="17" eb="19">
      <t xml:space="preserve">ウンエイ </t>
    </rPh>
    <phoneticPr fontId="1"/>
  </si>
  <si>
    <t>社会活動参加</t>
    <rPh sb="0" eb="2">
      <t xml:space="preserve">シャカイ </t>
    </rPh>
    <rPh sb="2" eb="4">
      <t xml:space="preserve">カツドウ </t>
    </rPh>
    <rPh sb="4" eb="6">
      <t xml:space="preserve">サンカ </t>
    </rPh>
    <phoneticPr fontId="1"/>
  </si>
  <si>
    <t>コンピテンス評価表（世界遺産学学位プログラム・博士前期課程）</t>
    <rPh sb="6" eb="8">
      <t>ヒョウカ</t>
    </rPh>
    <rPh sb="8" eb="9">
      <t>ヒョウ</t>
    </rPh>
    <rPh sb="10" eb="14">
      <t xml:space="preserve">セカイイサン </t>
    </rPh>
    <rPh sb="14" eb="15">
      <t xml:space="preserve">ガク </t>
    </rPh>
    <rPh sb="15" eb="17">
      <t>ガクイ</t>
    </rPh>
    <rPh sb="23" eb="25">
      <t xml:space="preserve">ハカセ </t>
    </rPh>
    <rPh sb="25" eb="27">
      <t xml:space="preserve">ゼンキ </t>
    </rPh>
    <rPh sb="27" eb="29">
      <t>カテイ</t>
    </rPh>
    <phoneticPr fontId="1"/>
  </si>
  <si>
    <t>Global Learning: Heritage, Creativity and Art
(グローバルに学ぶヘリテー
ジ，創造性とアート)</t>
    <phoneticPr fontId="1"/>
  </si>
  <si>
    <t>Global Project: Designing Heritage Research
(グローバルの考究するヘリテ
ージ研究デザイン)</t>
    <phoneticPr fontId="1"/>
  </si>
  <si>
    <t>Advanced Practice of Heritage Studies (市民参加研究演習)</t>
    <phoneticPr fontId="1"/>
  </si>
  <si>
    <t>学会発表（海外）</t>
    <rPh sb="0" eb="4">
      <t>ガッカイハッピョウ</t>
    </rPh>
    <phoneticPr fontId="1"/>
  </si>
  <si>
    <t>学会発表（国内）</t>
    <rPh sb="0" eb="2">
      <t xml:space="preserve">ガッカイ </t>
    </rPh>
    <rPh sb="2" eb="3">
      <t xml:space="preserve">ハッピョウ </t>
    </rPh>
    <rPh sb="4" eb="5">
      <t xml:space="preserve">（コクナイ </t>
    </rPh>
    <rPh sb="7" eb="8">
      <t xml:space="preserve">（コクナイ </t>
    </rPh>
    <phoneticPr fontId="1"/>
  </si>
  <si>
    <t>学術論文の掲載（海外）</t>
    <rPh sb="0" eb="1">
      <t xml:space="preserve">ガクジュツ </t>
    </rPh>
    <rPh sb="2" eb="4">
      <t xml:space="preserve">ロンブン </t>
    </rPh>
    <rPh sb="8" eb="10">
      <t xml:space="preserve">カイガイ </t>
    </rPh>
    <phoneticPr fontId="1"/>
  </si>
  <si>
    <t>学術論文の掲載（国内）</t>
    <rPh sb="0" eb="2">
      <t xml:space="preserve">ガクジュツロンブンノ </t>
    </rPh>
    <rPh sb="5" eb="6">
      <t xml:space="preserve">ケイサイ </t>
    </rPh>
    <rPh sb="7" eb="8">
      <t>（</t>
    </rPh>
    <rPh sb="8" eb="10">
      <t xml:space="preserve">コクナイ </t>
    </rPh>
    <phoneticPr fontId="1"/>
  </si>
  <si>
    <t>国内の調査研究</t>
    <rPh sb="0" eb="2">
      <t xml:space="preserve">コクナイ </t>
    </rPh>
    <rPh sb="3" eb="5">
      <t xml:space="preserve">チョウサ </t>
    </rPh>
    <rPh sb="5" eb="7">
      <t xml:space="preserve">ケンキュウ </t>
    </rPh>
    <phoneticPr fontId="1"/>
  </si>
  <si>
    <t>国外の調査研究</t>
    <rPh sb="0" eb="2">
      <t>コクガイ</t>
    </rPh>
    <rPh sb="3" eb="5">
      <t xml:space="preserve">チョウサ </t>
    </rPh>
    <rPh sb="5" eb="7">
      <t xml:space="preserve">ケンキュウ </t>
    </rPh>
    <phoneticPr fontId="1"/>
  </si>
  <si>
    <t>留学（短期）</t>
    <rPh sb="0" eb="2">
      <t xml:space="preserve">リュウガク </t>
    </rPh>
    <rPh sb="3" eb="5">
      <t xml:space="preserve">タンキ </t>
    </rPh>
    <phoneticPr fontId="1"/>
  </si>
  <si>
    <t>留学（長期1年程度）</t>
    <rPh sb="0" eb="1">
      <t xml:space="preserve">リュウガク </t>
    </rPh>
    <rPh sb="2" eb="3">
      <t xml:space="preserve">（チョウキ </t>
    </rPh>
    <phoneticPr fontId="1"/>
  </si>
  <si>
    <t>留学（オンライン）</t>
    <rPh sb="0" eb="2">
      <t xml:space="preserve">リュウガク </t>
    </rPh>
    <phoneticPr fontId="1"/>
  </si>
  <si>
    <t>心理統計学特講</t>
    <phoneticPr fontId="1"/>
  </si>
  <si>
    <t>学籍番号                                                　　　　　　</t>
    <rPh sb="0" eb="4">
      <t>ガクセキバンゴウ</t>
    </rPh>
    <phoneticPr fontId="1"/>
  </si>
  <si>
    <t>氏名　　　　　　　　　　　　        　　　　　　　　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</si>
</sst>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2" fillId="4" borderId="35" xfId="0" applyFont="1" applyFill="1" applyBorder="1" applyAlignment="1">
      <alignment vertical="center" textRotation="255"/>
    </xf>
    <xf numFmtId="0" fontId="2" fillId="4" borderId="15" xfId="0" applyFont="1" applyFill="1" applyBorder="1" applyAlignment="1">
      <alignment vertical="center" textRotation="255"/>
    </xf>
    <xf numFmtId="0" fontId="2" fillId="4" borderId="15" xfId="0" applyFont="1" applyFill="1" applyBorder="1" applyAlignment="1">
      <alignment vertical="center" textRotation="255" wrapText="1"/>
    </xf>
    <xf numFmtId="0" fontId="2" fillId="4" borderId="16" xfId="0" applyFont="1" applyFill="1" applyBorder="1" applyAlignment="1">
      <alignment vertical="center" textRotation="255"/>
    </xf>
    <xf numFmtId="0" fontId="2" fillId="2" borderId="28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5" borderId="26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5" borderId="1" xfId="0" applyFont="1" applyFill="1" applyBorder="1">
      <alignment vertical="center"/>
    </xf>
    <xf numFmtId="176" fontId="2" fillId="5" borderId="32" xfId="0" applyNumberFormat="1" applyFont="1" applyFill="1" applyBorder="1">
      <alignment vertical="center"/>
    </xf>
    <xf numFmtId="0" fontId="2" fillId="4" borderId="33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34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8" borderId="30" xfId="0" applyFont="1" applyFill="1" applyBorder="1" applyAlignment="1">
      <alignment horizontal="center" vertical="center" textRotation="255" wrapText="1"/>
    </xf>
    <xf numFmtId="0" fontId="8" fillId="8" borderId="24" xfId="0" applyFont="1" applyFill="1" applyBorder="1" applyAlignment="1">
      <alignment horizontal="center" vertical="center" textRotation="255" wrapText="1"/>
    </xf>
    <xf numFmtId="0" fontId="8" fillId="8" borderId="25" xfId="0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>
      <alignment vertical="center"/>
    </xf>
    <xf numFmtId="0" fontId="8" fillId="8" borderId="1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8" borderId="1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wrapText="1" shrinkToFit="1"/>
    </xf>
    <xf numFmtId="0" fontId="2" fillId="8" borderId="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vertical="center" shrinkToFi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5" borderId="27" xfId="0" applyFont="1" applyFill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 textRotation="255"/>
    </xf>
    <xf numFmtId="0" fontId="2" fillId="6" borderId="22" xfId="0" applyFont="1" applyFill="1" applyBorder="1" applyAlignment="1">
      <alignment horizontal="center" vertical="center" textRotation="255"/>
    </xf>
    <xf numFmtId="0" fontId="2" fillId="6" borderId="22" xfId="0" applyFont="1" applyFill="1" applyBorder="1" applyAlignment="1">
      <alignment horizontal="center" vertical="center" textRotation="255" wrapText="1"/>
    </xf>
    <xf numFmtId="0" fontId="2" fillId="6" borderId="23" xfId="0" applyFont="1" applyFill="1" applyBorder="1" applyAlignment="1">
      <alignment horizontal="center" vertical="center" textRotation="255"/>
    </xf>
    <xf numFmtId="0" fontId="2" fillId="7" borderId="21" xfId="0" applyFont="1" applyFill="1" applyBorder="1" applyAlignment="1">
      <alignment horizontal="center" vertical="center" textRotation="255"/>
    </xf>
    <xf numFmtId="0" fontId="2" fillId="7" borderId="26" xfId="0" applyFont="1" applyFill="1" applyBorder="1" applyAlignment="1">
      <alignment horizontal="center" vertical="center" textRotation="255"/>
    </xf>
    <xf numFmtId="0" fontId="2" fillId="6" borderId="29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176" fontId="2" fillId="6" borderId="30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center" vertical="center"/>
    </xf>
    <xf numFmtId="176" fontId="2" fillId="6" borderId="25" xfId="0" applyNumberFormat="1" applyFont="1" applyFill="1" applyBorder="1" applyAlignment="1">
      <alignment horizontal="center" vertical="center"/>
    </xf>
    <xf numFmtId="176" fontId="2" fillId="7" borderId="14" xfId="0" applyNumberFormat="1" applyFont="1" applyFill="1" applyBorder="1" applyAlignment="1">
      <alignment horizontal="center" vertical="center"/>
    </xf>
    <xf numFmtId="176" fontId="2" fillId="7" borderId="24" xfId="0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35" xfId="0" applyFont="1" applyBorder="1" applyAlignment="1">
      <alignment vertical="center" shrinkToFit="1"/>
    </xf>
    <xf numFmtId="0" fontId="2" fillId="7" borderId="38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2" fillId="3" borderId="21" xfId="0" applyFont="1" applyFill="1" applyBorder="1" applyAlignment="1">
      <alignment horizontal="center" vertical="center" textRotation="255"/>
    </xf>
    <xf numFmtId="0" fontId="2" fillId="3" borderId="26" xfId="0" applyFont="1" applyFill="1" applyBorder="1" applyAlignment="1">
      <alignment horizontal="center" vertical="center" textRotation="255"/>
    </xf>
    <xf numFmtId="0" fontId="2" fillId="3" borderId="29" xfId="0" applyFont="1" applyFill="1" applyBorder="1" applyAlignment="1">
      <alignment horizontal="center" vertical="center" textRotation="255"/>
    </xf>
    <xf numFmtId="0" fontId="2" fillId="5" borderId="2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 shrinkToFit="1"/>
      <protection locked="0"/>
    </xf>
    <xf numFmtId="0" fontId="2" fillId="0" borderId="17" xfId="0" applyFont="1" applyBorder="1" applyAlignment="1" applyProtection="1">
      <alignment horizontal="left" vertical="center" wrapText="1" shrinkToFit="1"/>
      <protection locked="0"/>
    </xf>
    <xf numFmtId="0" fontId="2" fillId="5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vertical="center" wrapText="1"/>
    </xf>
    <xf numFmtId="0" fontId="2" fillId="0" borderId="12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 applyAlignment="1" applyProtection="1">
      <alignment vertical="center" wrapText="1" shrinkToFit="1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vertical="center" textRotation="255"/>
    </xf>
    <xf numFmtId="0" fontId="8" fillId="3" borderId="15" xfId="0" applyFont="1" applyFill="1" applyBorder="1" applyAlignment="1">
      <alignment vertical="center" textRotation="255"/>
    </xf>
    <xf numFmtId="0" fontId="8" fillId="3" borderId="16" xfId="0" applyFont="1" applyFill="1" applyBorder="1" applyAlignment="1">
      <alignment vertical="center" textRotation="255"/>
    </xf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wrapText="1" shrinkToFit="1"/>
    </xf>
    <xf numFmtId="0" fontId="11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vertical="center" shrinkToFit="1"/>
    </xf>
    <xf numFmtId="0" fontId="11" fillId="0" borderId="33" xfId="0" applyFont="1" applyBorder="1" applyAlignment="1">
      <alignment vertical="center" wrapText="1" shrinkToFit="1"/>
    </xf>
    <xf numFmtId="0" fontId="11" fillId="0" borderId="35" xfId="0" applyFont="1" applyBorder="1" applyAlignment="1">
      <alignment vertical="center" wrapText="1" shrinkToFit="1"/>
    </xf>
    <xf numFmtId="0" fontId="11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9" borderId="12" xfId="0" applyFont="1" applyFill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0" fontId="11" fillId="0" borderId="5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8" fillId="0" borderId="48" xfId="0" applyFont="1" applyBorder="1" applyAlignment="1">
      <alignment vertical="center" shrinkToFit="1"/>
    </xf>
    <xf numFmtId="0" fontId="8" fillId="0" borderId="50" xfId="0" applyFont="1" applyBorder="1" applyAlignment="1">
      <alignment horizontal="left" vertical="center" wrapText="1"/>
    </xf>
    <xf numFmtId="0" fontId="0" fillId="0" borderId="36" xfId="0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 shrinkToFit="1"/>
    </xf>
    <xf numFmtId="0" fontId="2" fillId="2" borderId="5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 textRotation="255" wrapText="1"/>
    </xf>
    <xf numFmtId="0" fontId="2" fillId="5" borderId="37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8</xdr:row>
      <xdr:rowOff>219075</xdr:rowOff>
    </xdr:from>
    <xdr:to>
      <xdr:col>17</xdr:col>
      <xdr:colOff>114300</xdr:colOff>
      <xdr:row>12</xdr:row>
      <xdr:rowOff>180975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92025" y="3448050"/>
          <a:ext cx="3124200" cy="1162050"/>
        </a:xfrm>
        <a:prstGeom prst="wedgeRectCallout">
          <a:avLst>
            <a:gd name="adj1" fmla="val -84248"/>
            <a:gd name="adj2" fmla="val -3504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行目から開設している科目名、単位数を記入してください。科目区分、必修／選択はプルダウンから選んでください。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各授業に対応するコンピテンスに〇をつけてください（プルダウンから選べます）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266700</xdr:rowOff>
    </xdr:from>
    <xdr:to>
      <xdr:col>5</xdr:col>
      <xdr:colOff>600075</xdr:colOff>
      <xdr:row>5</xdr:row>
      <xdr:rowOff>1095375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91250" y="1447800"/>
          <a:ext cx="1152525" cy="828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L83"/>
  <sheetViews>
    <sheetView tabSelected="1" zoomScaleNormal="100" workbookViewId="0">
      <selection activeCell="G7" sqref="G7:K7"/>
    </sheetView>
  </sheetViews>
  <sheetFormatPr defaultColWidth="9" defaultRowHeight="18.75"/>
  <cols>
    <col min="1" max="1" width="28.5" customWidth="1"/>
    <col min="2" max="11" width="9" style="139"/>
  </cols>
  <sheetData>
    <row r="2" spans="1:12" ht="25.5">
      <c r="A2" s="213" t="s">
        <v>195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15" customHeight="1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33.75" customHeight="1">
      <c r="H4" s="215" t="s">
        <v>209</v>
      </c>
      <c r="I4" s="216"/>
      <c r="J4" s="216"/>
      <c r="K4" s="216"/>
      <c r="L4" s="216"/>
    </row>
    <row r="5" spans="1:12" ht="33.75" customHeight="1">
      <c r="H5" s="215" t="s">
        <v>210</v>
      </c>
      <c r="I5" s="216"/>
      <c r="J5" s="216"/>
      <c r="K5" s="216"/>
      <c r="L5" s="216"/>
    </row>
    <row r="6" spans="1:12" ht="15" customHeight="1" thickBot="1"/>
    <row r="7" spans="1:12" ht="19.5" customHeight="1" thickBot="1">
      <c r="A7" s="220" t="s">
        <v>0</v>
      </c>
      <c r="B7" s="217" t="s">
        <v>1</v>
      </c>
      <c r="C7" s="218"/>
      <c r="D7" s="218"/>
      <c r="E7" s="218"/>
      <c r="F7" s="219"/>
      <c r="G7" s="222" t="s">
        <v>2</v>
      </c>
      <c r="H7" s="223"/>
      <c r="I7" s="223"/>
      <c r="J7" s="223"/>
      <c r="K7" s="224"/>
      <c r="L7" s="211" t="s">
        <v>3</v>
      </c>
    </row>
    <row r="8" spans="1:12" ht="110.25" thickBot="1">
      <c r="A8" s="221"/>
      <c r="B8" s="71" t="s">
        <v>4</v>
      </c>
      <c r="C8" s="72" t="s">
        <v>5</v>
      </c>
      <c r="D8" s="73" t="s">
        <v>6</v>
      </c>
      <c r="E8" s="72" t="s">
        <v>7</v>
      </c>
      <c r="F8" s="74" t="s">
        <v>8</v>
      </c>
      <c r="G8" s="75" t="str">
        <f>('授業リスト(学位)'!G$6)&amp;""</f>
        <v>共通知の活用力</v>
      </c>
      <c r="H8" s="75" t="str">
        <f>('授業リスト(学位)'!H$6)&amp;""</f>
        <v>専門知の活用力</v>
      </c>
      <c r="I8" s="75" t="str">
        <f>('授業リスト(学位)'!I$6)&amp;""</f>
        <v>共通技能の活用力</v>
      </c>
      <c r="J8" s="75" t="str">
        <f>('授業リスト(学位)'!J$6)&amp;""</f>
        <v>専門技能の活用力</v>
      </c>
      <c r="K8" s="76" t="str">
        <f>('授業リスト(学位)'!K$6)&amp;""</f>
        <v>国際実践力</v>
      </c>
      <c r="L8" s="212"/>
    </row>
    <row r="9" spans="1:12">
      <c r="A9" s="111" t="s">
        <v>9</v>
      </c>
      <c r="B9" s="11" t="str">
        <f>IF(ISERROR(VLOOKUP($A9,'授業リスト(学位)'!$A$7:$K$33,5,FALSE)),"",IF(VLOOKUP($A9,'授業リスト(学位)'!$A$7:$K$33,5,FALSE)=0,"",VLOOKUP($A9,'授業リスト(学位)'!$A$7:$K$33,5,FALSE)))</f>
        <v/>
      </c>
      <c r="C9" s="12" t="str">
        <f>IF(ISERROR(VLOOKUP($A9,'授業リスト(学位)'!$A$7:$K$33,6,FALSE)),"",IF(VLOOKUP($A9,'授業リスト(学位)'!$A$7:$K$33,6,FALSE)=0,"",VLOOKUP($A9,'授業リスト(学位)'!$A$7:$K$33,6,FALSE)))</f>
        <v/>
      </c>
      <c r="D9" s="12" t="str">
        <f>IF(ISERROR(VLOOKUP($A9,'授業リスト(学位)'!$A$7:$K$33,7,FALSE)),"",IF(VLOOKUP($A9,'授業リスト(学位)'!$A$7:$K$33,7,FALSE)=0,"",VLOOKUP($A9,'授業リスト(学位)'!$A$7:$K$33,7,FALSE)))</f>
        <v/>
      </c>
      <c r="E9" s="12" t="str">
        <f>IF(ISERROR(VLOOKUP($A9,'授業リスト(学位)'!$A$7:$K$33,8,FALSE)),"",IF(VLOOKUP($A9,'授業リスト(学位)'!$A$7:$K$33,8,FALSE)=0,"",VLOOKUP($A9,'授業リスト(学位)'!$A$7:$K$33,8,FALSE)))</f>
        <v/>
      </c>
      <c r="F9" s="13" t="str">
        <f>IF(ISERROR(VLOOKUP($A9,'授業リスト(学位)'!$A$7:$K$33,9,FALSE)),"",IF(VLOOKUP($A9,'授業リスト(学位)'!$A$7:$K$33,9,FALSE)=0,"",VLOOKUP($A9,'授業リスト(学位)'!$A$7:$K$33,9,FALSE)))</f>
        <v/>
      </c>
      <c r="G9" s="14" t="str">
        <f>IF(ISERROR(VLOOKUP($A9,'授業リスト(学位)'!$A$7:$K$33,10,FALSE)),"",IF(VLOOKUP($A9,'授業リスト(学位)'!$A$7:$K$33,10,FALSE)=0,"",VLOOKUP($A9,'授業リスト(学位)'!$A$7:$K$33,10,FALSE)))</f>
        <v/>
      </c>
      <c r="H9" s="15" t="str">
        <f>IF(ISERROR(VLOOKUP($A9,'授業リスト(学位)'!$A$7:$K$33,11,FALSE)),"",IF(VLOOKUP($A9,'授業リスト(学位)'!$A$7:$K$33,11,FALSE)=0,"",VLOOKUP($A9,'授業リスト(学位)'!$A$7:$K$33,11,FALSE)))</f>
        <v/>
      </c>
      <c r="I9" s="15" t="str">
        <f>IF(ISERROR(VLOOKUP($A9,'授業リスト(学位)'!$A$7:$K$33,12,FALSE)),"",IF(VLOOKUP($A9,'授業リスト(学位)'!$A$7:$K$33,12,FALSE)=0,"",VLOOKUP($A9,'授業リスト(学位)'!$A$7:$K$33,12,FALSE)))</f>
        <v/>
      </c>
      <c r="J9" s="15" t="str">
        <f>IF(ISERROR(VLOOKUP($A9,'授業リスト(学位)'!$A$7:$K$33,13,FALSE)),"",IF(VLOOKUP($A9,'授業リスト(学位)'!$A$7:$K$33,13,FALSE)=0,"",VLOOKUP($A9,'授業リスト(学位)'!$A$7:$K$33,13,FALSE)))</f>
        <v/>
      </c>
      <c r="K9" s="15" t="str">
        <f>IF(ISERROR(VLOOKUP($A9,'授業リスト(学位)'!$A$7:$K$33,13,FALSE)),"",IF(VLOOKUP($A9,'授業リスト(学位)'!$A$7:$K$33,13,FALSE)=0,"",VLOOKUP($A9,'授業リスト(学位)'!$A$7:$K$33,13,FALSE)))</f>
        <v/>
      </c>
      <c r="L9" s="5"/>
    </row>
    <row r="10" spans="1:12">
      <c r="A10" s="112"/>
      <c r="B10" s="11" t="str">
        <f>IF(ISERROR(VLOOKUP($A10,'授業リスト(学位)'!$A$7:$K$222,2,FALSE)),"",IF(VLOOKUP($A10,'授業リスト(学位)'!$A$7:$K$222,2,FALSE)=0,"",VLOOKUP($A10,'授業リスト(学位)'!$A$7:$K$222,2,FALSE)))</f>
        <v/>
      </c>
      <c r="C10" s="12" t="str">
        <f>IF(ISERROR(VLOOKUP($A10,'授業リスト(学位)'!$A$7:$K$222,3,FALSE)),"",IF(VLOOKUP($A10,'授業リスト(学位)'!$A$7:$K$222,3,FALSE)=0,"",VLOOKUP($A10,'授業リスト(学位)'!$A$7:$K$222,3,FALSE)))</f>
        <v/>
      </c>
      <c r="D10" s="12" t="str">
        <f>IF(ISERROR(VLOOKUP($A10,'授業リスト(学位)'!$A$7:$K$222,4,FALSE)),"",IF(VLOOKUP($A10,'授業リスト(学位)'!$A$7:$K$222,4,FALSE)=0,"",VLOOKUP($A10,'授業リスト(学位)'!$A$7:$K$222,4,FALSE)))</f>
        <v/>
      </c>
      <c r="E10" s="12" t="str">
        <f>IF(ISERROR(VLOOKUP($A10,'授業リスト(学位)'!$A$7:$K$222,5,FALSE)),"",IF(VLOOKUP($A10,'授業リスト(学位)'!$A$7:$K$222,5,FALSE)=0,"",VLOOKUP($A10,'授業リスト(学位)'!$A$7:$K$222,5,FALSE)))</f>
        <v/>
      </c>
      <c r="F10" s="13" t="str">
        <f>IF(ISERROR(VLOOKUP($A10,'授業リスト(学位)'!$A$7:$K$222,6,FALSE)),"",IF(VLOOKUP($A10,'授業リスト(学位)'!$A$7:$K$222,6,FALSE)=0,"",VLOOKUP($A10,'授業リスト(学位)'!$A$7:$K$222,6,FALSE)))</f>
        <v/>
      </c>
      <c r="G10" s="14" t="str">
        <f>IF(ISERROR(VLOOKUP($A10,'授業リスト(学位)'!$A$7:$K$222,7,FALSE)),"",IF(VLOOKUP($A10,'授業リスト(学位)'!$A$7:$K$222,7,FALSE)=0,"",VLOOKUP($A10,'授業リスト(学位)'!$A$7:$K$222,7,FALSE)))</f>
        <v/>
      </c>
      <c r="H10" s="15" t="str">
        <f>IF(ISERROR(VLOOKUP($A10,'授業リスト(学位)'!$A$7:$K$222,8,FALSE)),"",IF(VLOOKUP($A10,'授業リスト(学位)'!$A$7:$K$222,8,FALSE)=0,"",VLOOKUP($A10,'授業リスト(学位)'!$A$7:$K$222,8,FALSE)))</f>
        <v/>
      </c>
      <c r="I10" s="15" t="str">
        <f>IF(ISERROR(VLOOKUP($A10,'授業リスト(学位)'!$A$7:$K$222,9,FALSE)),"",IF(VLOOKUP($A10,'授業リスト(学位)'!$A$7:$K$222,9,FALSE)=0,"",VLOOKUP($A10,'授業リスト(学位)'!$A$7:$K$222,9,FALSE)))</f>
        <v/>
      </c>
      <c r="J10" s="15" t="str">
        <f>IF(ISERROR(VLOOKUP($A10,'授業リスト(学位)'!$A$7:$K$222,10,FALSE)),"",IF(VLOOKUP($A10,'授業リスト(学位)'!$A$7:$K$222,10,FALSE)=0,"",VLOOKUP($A10,'授業リスト(学位)'!$A$7:$K$222,10,FALSE)))</f>
        <v/>
      </c>
      <c r="K10" s="15" t="str">
        <f>IF(ISERROR(VLOOKUP($A10,'授業リスト(学位)'!$A$7:$K$222,10,FALSE)),"",IF(VLOOKUP($A10,'授業リスト(学位)'!$A$7:$K$222,10,FALSE)=0,"",VLOOKUP($A10,'授業リスト(学位)'!$A$7:$K$222,10,FALSE)))</f>
        <v/>
      </c>
      <c r="L10" s="5">
        <f t="shared" ref="L10:L46" si="0">COUNTIF(B10:K10,"○")</f>
        <v>0</v>
      </c>
    </row>
    <row r="11" spans="1:12">
      <c r="A11" s="113"/>
      <c r="B11" s="11" t="str">
        <f>IF(ISERROR(VLOOKUP($A11,'授業リスト(学位)'!$A$7:$K$222,2,FALSE)),"",IF(VLOOKUP($A11,'授業リスト(学位)'!$A$7:$K$222,2,FALSE)=0,"",VLOOKUP($A11,'授業リスト(学位)'!$A$7:$K$222,2,FALSE)))</f>
        <v/>
      </c>
      <c r="C11" s="12" t="str">
        <f>IF(ISERROR(VLOOKUP($A11,'授業リスト(学位)'!$A$7:$K$222,3,FALSE)),"",IF(VLOOKUP($A11,'授業リスト(学位)'!$A$7:$K$222,3,FALSE)=0,"",VLOOKUP($A11,'授業リスト(学位)'!$A$7:$K$222,3,FALSE)))</f>
        <v/>
      </c>
      <c r="D11" s="12" t="str">
        <f>IF(ISERROR(VLOOKUP($A11,'授業リスト(学位)'!$A$7:$K$222,4,FALSE)),"",IF(VLOOKUP($A11,'授業リスト(学位)'!$A$7:$K$222,4,FALSE)=0,"",VLOOKUP($A11,'授業リスト(学位)'!$A$7:$K$222,4,FALSE)))</f>
        <v/>
      </c>
      <c r="E11" s="12" t="str">
        <f>IF(ISERROR(VLOOKUP($A11,'授業リスト(学位)'!$A$7:$K$222,5,FALSE)),"",IF(VLOOKUP($A11,'授業リスト(学位)'!$A$7:$K$222,5,FALSE)=0,"",VLOOKUP($A11,'授業リスト(学位)'!$A$7:$K$222,5,FALSE)))</f>
        <v/>
      </c>
      <c r="F11" s="13" t="str">
        <f>IF(ISERROR(VLOOKUP($A11,'授業リスト(学位)'!$A$7:$K$222,6,FALSE)),"",IF(VLOOKUP($A11,'授業リスト(学位)'!$A$7:$K$222,6,FALSE)=0,"",VLOOKUP($A11,'授業リスト(学位)'!$A$7:$K$222,6,FALSE)))</f>
        <v/>
      </c>
      <c r="G11" s="14" t="str">
        <f>IF(ISERROR(VLOOKUP($A11,'授業リスト(学位)'!$A$7:$K$222,7,FALSE)),"",IF(VLOOKUP($A11,'授業リスト(学位)'!$A$7:$K$222,7,FALSE)=0,"",VLOOKUP($A11,'授業リスト(学位)'!$A$7:$K$222,7,FALSE)))</f>
        <v/>
      </c>
      <c r="H11" s="15" t="str">
        <f>IF(ISERROR(VLOOKUP($A11,'授業リスト(学位)'!$A$7:$K$222,8,FALSE)),"",IF(VLOOKUP($A11,'授業リスト(学位)'!$A$7:$K$222,8,FALSE)=0,"",VLOOKUP($A11,'授業リスト(学位)'!$A$7:$K$222,8,FALSE)))</f>
        <v/>
      </c>
      <c r="I11" s="15" t="str">
        <f>IF(ISERROR(VLOOKUP($A11,'授業リスト(学位)'!$A$7:$K$222,9,FALSE)),"",IF(VLOOKUP($A11,'授業リスト(学位)'!$A$7:$K$222,9,FALSE)=0,"",VLOOKUP($A11,'授業リスト(学位)'!$A$7:$K$222,9,FALSE)))</f>
        <v/>
      </c>
      <c r="J11" s="15" t="str">
        <f>IF(ISERROR(VLOOKUP($A11,'授業リスト(学位)'!$A$7:$K$222,10,FALSE)),"",IF(VLOOKUP($A11,'授業リスト(学位)'!$A$7:$K$222,10,FALSE)=0,"",VLOOKUP($A11,'授業リスト(学位)'!$A$7:$K$222,10,FALSE)))</f>
        <v/>
      </c>
      <c r="K11" s="15" t="str">
        <f>IF(ISERROR(VLOOKUP($A11,'授業リスト(学位)'!$A$7:$K$222,10,FALSE)),"",IF(VLOOKUP($A11,'授業リスト(学位)'!$A$7:$K$222,10,FALSE)=0,"",VLOOKUP($A11,'授業リスト(学位)'!$A$7:$K$222,10,FALSE)))</f>
        <v/>
      </c>
      <c r="L11" s="5">
        <f t="shared" si="0"/>
        <v>0</v>
      </c>
    </row>
    <row r="12" spans="1:12">
      <c r="A12" s="113"/>
      <c r="B12" s="11" t="str">
        <f>IF(ISERROR(VLOOKUP($A12,'授業リスト(学位)'!$A$7:$K$222,2,FALSE)),"",IF(VLOOKUP($A12,'授業リスト(学位)'!$A$7:$K$222,2,FALSE)=0,"",VLOOKUP($A12,'授業リスト(学位)'!$A$7:$K$222,2,FALSE)))</f>
        <v/>
      </c>
      <c r="C12" s="12" t="str">
        <f>IF(ISERROR(VLOOKUP($A12,'授業リスト(学位)'!$A$7:$K$222,3,FALSE)),"",IF(VLOOKUP($A12,'授業リスト(学位)'!$A$7:$K$222,3,FALSE)=0,"",VLOOKUP($A12,'授業リスト(学位)'!$A$7:$K$222,3,FALSE)))</f>
        <v/>
      </c>
      <c r="D12" s="12" t="str">
        <f>IF(ISERROR(VLOOKUP($A12,'授業リスト(学位)'!$A$7:$K$222,4,FALSE)),"",IF(VLOOKUP($A12,'授業リスト(学位)'!$A$7:$K$222,4,FALSE)=0,"",VLOOKUP($A12,'授業リスト(学位)'!$A$7:$K$222,4,FALSE)))</f>
        <v/>
      </c>
      <c r="E12" s="12" t="str">
        <f>IF(ISERROR(VLOOKUP($A12,'授業リスト(学位)'!$A$7:$K$222,5,FALSE)),"",IF(VLOOKUP($A12,'授業リスト(学位)'!$A$7:$K$222,5,FALSE)=0,"",VLOOKUP($A12,'授業リスト(学位)'!$A$7:$K$222,5,FALSE)))</f>
        <v/>
      </c>
      <c r="F12" s="13" t="str">
        <f>IF(ISERROR(VLOOKUP($A12,'授業リスト(学位)'!$A$7:$K$222,6,FALSE)),"",IF(VLOOKUP($A12,'授業リスト(学位)'!$A$7:$K$222,6,FALSE)=0,"",VLOOKUP($A12,'授業リスト(学位)'!$A$7:$K$222,6,FALSE)))</f>
        <v/>
      </c>
      <c r="G12" s="14" t="str">
        <f>IF(ISERROR(VLOOKUP($A12,'授業リスト(学位)'!$A$7:$K$222,7,FALSE)),"",IF(VLOOKUP($A12,'授業リスト(学位)'!$A$7:$K$222,7,FALSE)=0,"",VLOOKUP($A12,'授業リスト(学位)'!$A$7:$K$222,7,FALSE)))</f>
        <v/>
      </c>
      <c r="H12" s="15" t="str">
        <f>IF(ISERROR(VLOOKUP($A12,'授業リスト(学位)'!$A$7:$K$222,8,FALSE)),"",IF(VLOOKUP($A12,'授業リスト(学位)'!$A$7:$K$222,8,FALSE)=0,"",VLOOKUP($A12,'授業リスト(学位)'!$A$7:$K$222,8,FALSE)))</f>
        <v/>
      </c>
      <c r="I12" s="15" t="str">
        <f>IF(ISERROR(VLOOKUP($A12,'授業リスト(学位)'!$A$7:$K$222,9,FALSE)),"",IF(VLOOKUP($A12,'授業リスト(学位)'!$A$7:$K$222,9,FALSE)=0,"",VLOOKUP($A12,'授業リスト(学位)'!$A$7:$K$222,9,FALSE)))</f>
        <v/>
      </c>
      <c r="J12" s="15" t="str">
        <f>IF(ISERROR(VLOOKUP($A12,'授業リスト(学位)'!$A$7:$K$222,10,FALSE)),"",IF(VLOOKUP($A12,'授業リスト(学位)'!$A$7:$K$222,10,FALSE)=0,"",VLOOKUP($A12,'授業リスト(学位)'!$A$7:$K$222,10,FALSE)))</f>
        <v/>
      </c>
      <c r="K12" s="15" t="str">
        <f>IF(ISERROR(VLOOKUP($A12,'授業リスト(学位)'!$A$7:$K$222,10,FALSE)),"",IF(VLOOKUP($A12,'授業リスト(学位)'!$A$7:$K$222,10,FALSE)=0,"",VLOOKUP($A12,'授業リスト(学位)'!$A$7:$K$222,10,FALSE)))</f>
        <v/>
      </c>
      <c r="L12" s="5">
        <f t="shared" si="0"/>
        <v>0</v>
      </c>
    </row>
    <row r="13" spans="1:12">
      <c r="A13" s="114"/>
      <c r="B13" s="11" t="str">
        <f>IF(ISERROR(VLOOKUP($A13,'授業リスト(学位)'!$A$7:$K$222,2,FALSE)),"",IF(VLOOKUP($A13,'授業リスト(学位)'!$A$7:$K$222,2,FALSE)=0,"",VLOOKUP($A13,'授業リスト(学位)'!$A$7:$K$222,2,FALSE)))</f>
        <v/>
      </c>
      <c r="C13" s="12" t="str">
        <f>IF(ISERROR(VLOOKUP($A13,'授業リスト(学位)'!$A$7:$K$222,3,FALSE)),"",IF(VLOOKUP($A13,'授業リスト(学位)'!$A$7:$K$222,3,FALSE)=0,"",VLOOKUP($A13,'授業リスト(学位)'!$A$7:$K$222,3,FALSE)))</f>
        <v/>
      </c>
      <c r="D13" s="12" t="str">
        <f>IF(ISERROR(VLOOKUP($A13,'授業リスト(学位)'!$A$7:$K$222,4,FALSE)),"",IF(VLOOKUP($A13,'授業リスト(学位)'!$A$7:$K$222,4,FALSE)=0,"",VLOOKUP($A13,'授業リスト(学位)'!$A$7:$K$222,4,FALSE)))</f>
        <v/>
      </c>
      <c r="E13" s="12" t="str">
        <f>IF(ISERROR(VLOOKUP($A13,'授業リスト(学位)'!$A$7:$K$222,5,FALSE)),"",IF(VLOOKUP($A13,'授業リスト(学位)'!$A$7:$K$222,5,FALSE)=0,"",VLOOKUP($A13,'授業リスト(学位)'!$A$7:$K$222,5,FALSE)))</f>
        <v/>
      </c>
      <c r="F13" s="13" t="str">
        <f>IF(ISERROR(VLOOKUP($A13,'授業リスト(学位)'!$A$7:$K$222,6,FALSE)),"",IF(VLOOKUP($A13,'授業リスト(学位)'!$A$7:$K$222,6,FALSE)=0,"",VLOOKUP($A13,'授業リスト(学位)'!$A$7:$K$222,6,FALSE)))</f>
        <v/>
      </c>
      <c r="G13" s="14" t="str">
        <f>IF(ISERROR(VLOOKUP($A13,'授業リスト(学位)'!$A$7:$K$222,7,FALSE)),"",IF(VLOOKUP($A13,'授業リスト(学位)'!$A$7:$K$222,7,FALSE)=0,"",VLOOKUP($A13,'授業リスト(学位)'!$A$7:$K$222,7,FALSE)))</f>
        <v/>
      </c>
      <c r="H13" s="15" t="str">
        <f>IF(ISERROR(VLOOKUP($A13,'授業リスト(学位)'!$A$7:$K$222,8,FALSE)),"",IF(VLOOKUP($A13,'授業リスト(学位)'!$A$7:$K$222,8,FALSE)=0,"",VLOOKUP($A13,'授業リスト(学位)'!$A$7:$K$222,8,FALSE)))</f>
        <v/>
      </c>
      <c r="I13" s="15" t="str">
        <f>IF(ISERROR(VLOOKUP($A13,'授業リスト(学位)'!$A$7:$K$222,9,FALSE)),"",IF(VLOOKUP($A13,'授業リスト(学位)'!$A$7:$K$222,9,FALSE)=0,"",VLOOKUP($A13,'授業リスト(学位)'!$A$7:$K$222,9,FALSE)))</f>
        <v/>
      </c>
      <c r="J13" s="15" t="str">
        <f>IF(ISERROR(VLOOKUP($A13,'授業リスト(学位)'!$A$7:$K$222,10,FALSE)),"",IF(VLOOKUP($A13,'授業リスト(学位)'!$A$7:$K$222,10,FALSE)=0,"",VLOOKUP($A13,'授業リスト(学位)'!$A$7:$K$222,10,FALSE)))</f>
        <v/>
      </c>
      <c r="K13" s="15" t="str">
        <f>IF(ISERROR(VLOOKUP($A13,'授業リスト(学位)'!$A$7:$K$222,10,FALSE)),"",IF(VLOOKUP($A13,'授業リスト(学位)'!$A$7:$K$222,10,FALSE)=0,"",VLOOKUP($A13,'授業リスト(学位)'!$A$7:$K$222,10,FALSE)))</f>
        <v/>
      </c>
      <c r="L13" s="5">
        <f t="shared" si="0"/>
        <v>0</v>
      </c>
    </row>
    <row r="14" spans="1:12">
      <c r="A14" s="114"/>
      <c r="B14" s="11" t="str">
        <f>IF(ISERROR(VLOOKUP($A14,'授業リスト(学位)'!$A$7:$K$222,2,FALSE)),"",IF(VLOOKUP($A14,'授業リスト(学位)'!$A$7:$K$222,2,FALSE)=0,"",VLOOKUP($A14,'授業リスト(学位)'!$A$7:$K$222,2,FALSE)))</f>
        <v/>
      </c>
      <c r="C14" s="12" t="str">
        <f>IF(ISERROR(VLOOKUP($A14,'授業リスト(学位)'!$A$7:$K$222,3,FALSE)),"",IF(VLOOKUP($A14,'授業リスト(学位)'!$A$7:$K$222,3,FALSE)=0,"",VLOOKUP($A14,'授業リスト(学位)'!$A$7:$K$222,3,FALSE)))</f>
        <v/>
      </c>
      <c r="D14" s="12" t="str">
        <f>IF(ISERROR(VLOOKUP($A14,'授業リスト(学位)'!$A$7:$K$222,4,FALSE)),"",IF(VLOOKUP($A14,'授業リスト(学位)'!$A$7:$K$222,4,FALSE)=0,"",VLOOKUP($A14,'授業リスト(学位)'!$A$7:$K$222,4,FALSE)))</f>
        <v/>
      </c>
      <c r="E14" s="12" t="str">
        <f>IF(ISERROR(VLOOKUP($A14,'授業リスト(学位)'!$A$7:$K$222,5,FALSE)),"",IF(VLOOKUP($A14,'授業リスト(学位)'!$A$7:$K$222,5,FALSE)=0,"",VLOOKUP($A14,'授業リスト(学位)'!$A$7:$K$222,5,FALSE)))</f>
        <v/>
      </c>
      <c r="F14" s="13" t="str">
        <f>IF(ISERROR(VLOOKUP($A14,'授業リスト(学位)'!$A$7:$K$222,6,FALSE)),"",IF(VLOOKUP($A14,'授業リスト(学位)'!$A$7:$K$222,6,FALSE)=0,"",VLOOKUP($A14,'授業リスト(学位)'!$A$7:$K$222,6,FALSE)))</f>
        <v/>
      </c>
      <c r="G14" s="14" t="str">
        <f>IF(ISERROR(VLOOKUP($A14,'授業リスト(学位)'!$A$7:$K$222,7,FALSE)),"",IF(VLOOKUP($A14,'授業リスト(学位)'!$A$7:$K$222,7,FALSE)=0,"",VLOOKUP($A14,'授業リスト(学位)'!$A$7:$K$222,7,FALSE)))</f>
        <v/>
      </c>
      <c r="H14" s="15" t="str">
        <f>IF(ISERROR(VLOOKUP($A14,'授業リスト(学位)'!$A$7:$K$222,8,FALSE)),"",IF(VLOOKUP($A14,'授業リスト(学位)'!$A$7:$K$222,8,FALSE)=0,"",VLOOKUP($A14,'授業リスト(学位)'!$A$7:$K$222,8,FALSE)))</f>
        <v/>
      </c>
      <c r="I14" s="15" t="str">
        <f>IF(ISERROR(VLOOKUP($A14,'授業リスト(学位)'!$A$7:$K$222,9,FALSE)),"",IF(VLOOKUP($A14,'授業リスト(学位)'!$A$7:$K$222,9,FALSE)=0,"",VLOOKUP($A14,'授業リスト(学位)'!$A$7:$K$222,9,FALSE)))</f>
        <v/>
      </c>
      <c r="J14" s="15" t="str">
        <f>IF(ISERROR(VLOOKUP($A14,'授業リスト(学位)'!$A$7:$K$222,10,FALSE)),"",IF(VLOOKUP($A14,'授業リスト(学位)'!$A$7:$K$222,10,FALSE)=0,"",VLOOKUP($A14,'授業リスト(学位)'!$A$7:$K$222,10,FALSE)))</f>
        <v/>
      </c>
      <c r="K14" s="15" t="str">
        <f>IF(ISERROR(VLOOKUP($A14,'授業リスト(学位)'!$A$7:$K$222,10,FALSE)),"",IF(VLOOKUP($A14,'授業リスト(学位)'!$A$7:$K$222,10,FALSE)=0,"",VLOOKUP($A14,'授業リスト(学位)'!$A$7:$K$222,10,FALSE)))</f>
        <v/>
      </c>
      <c r="L14" s="5">
        <f t="shared" si="0"/>
        <v>0</v>
      </c>
    </row>
    <row r="15" spans="1:12">
      <c r="A15" s="114"/>
      <c r="B15" s="11" t="str">
        <f>IF(ISERROR(VLOOKUP($A15,'授業リスト(学位)'!$A$7:$K$222,2,FALSE)),"",IF(VLOOKUP($A15,'授業リスト(学位)'!$A$7:$K$222,2,FALSE)=0,"",VLOOKUP($A15,'授業リスト(学位)'!$A$7:$K$222,2,FALSE)))</f>
        <v/>
      </c>
      <c r="C15" s="12" t="str">
        <f>IF(ISERROR(VLOOKUP($A15,'授業リスト(学位)'!$A$7:$K$222,3,FALSE)),"",IF(VLOOKUP($A15,'授業リスト(学位)'!$A$7:$K$222,3,FALSE)=0,"",VLOOKUP($A15,'授業リスト(学位)'!$A$7:$K$222,3,FALSE)))</f>
        <v/>
      </c>
      <c r="D15" s="12" t="str">
        <f>IF(ISERROR(VLOOKUP($A15,'授業リスト(学位)'!$A$7:$K$222,4,FALSE)),"",IF(VLOOKUP($A15,'授業リスト(学位)'!$A$7:$K$222,4,FALSE)=0,"",VLOOKUP($A15,'授業リスト(学位)'!$A$7:$K$222,4,FALSE)))</f>
        <v/>
      </c>
      <c r="E15" s="12" t="str">
        <f>IF(ISERROR(VLOOKUP($A15,'授業リスト(学位)'!$A$7:$K$222,5,FALSE)),"",IF(VLOOKUP($A15,'授業リスト(学位)'!$A$7:$K$222,5,FALSE)=0,"",VLOOKUP($A15,'授業リスト(学位)'!$A$7:$K$222,5,FALSE)))</f>
        <v/>
      </c>
      <c r="F15" s="13" t="str">
        <f>IF(ISERROR(VLOOKUP($A15,'授業リスト(学位)'!$A$7:$K$222,6,FALSE)),"",IF(VLOOKUP($A15,'授業リスト(学位)'!$A$7:$K$222,6,FALSE)=0,"",VLOOKUP($A15,'授業リスト(学位)'!$A$7:$K$222,6,FALSE)))</f>
        <v/>
      </c>
      <c r="G15" s="14" t="str">
        <f>IF(ISERROR(VLOOKUP($A15,'授業リスト(学位)'!$A$7:$K$222,7,FALSE)),"",IF(VLOOKUP($A15,'授業リスト(学位)'!$A$7:$K$222,7,FALSE)=0,"",VLOOKUP($A15,'授業リスト(学位)'!$A$7:$K$222,7,FALSE)))</f>
        <v/>
      </c>
      <c r="H15" s="15" t="str">
        <f>IF(ISERROR(VLOOKUP($A15,'授業リスト(学位)'!$A$7:$K$222,8,FALSE)),"",IF(VLOOKUP($A15,'授業リスト(学位)'!$A$7:$K$222,8,FALSE)=0,"",VLOOKUP($A15,'授業リスト(学位)'!$A$7:$K$222,8,FALSE)))</f>
        <v/>
      </c>
      <c r="I15" s="15" t="str">
        <f>IF(ISERROR(VLOOKUP($A15,'授業リスト(学位)'!$A$7:$K$222,9,FALSE)),"",IF(VLOOKUP($A15,'授業リスト(学位)'!$A$7:$K$222,9,FALSE)=0,"",VLOOKUP($A15,'授業リスト(学位)'!$A$7:$K$222,9,FALSE)))</f>
        <v/>
      </c>
      <c r="J15" s="15" t="str">
        <f>IF(ISERROR(VLOOKUP($A15,'授業リスト(学位)'!$A$7:$K$222,10,FALSE)),"",IF(VLOOKUP($A15,'授業リスト(学位)'!$A$7:$K$222,10,FALSE)=0,"",VLOOKUP($A15,'授業リスト(学位)'!$A$7:$K$222,10,FALSE)))</f>
        <v/>
      </c>
      <c r="K15" s="15" t="str">
        <f>IF(ISERROR(VLOOKUP($A15,'授業リスト(学位)'!$A$7:$K$222,10,FALSE)),"",IF(VLOOKUP($A15,'授業リスト(学位)'!$A$7:$K$222,10,FALSE)=0,"",VLOOKUP($A15,'授業リスト(学位)'!$A$7:$K$222,10,FALSE)))</f>
        <v/>
      </c>
      <c r="L15" s="5">
        <f t="shared" si="0"/>
        <v>0</v>
      </c>
    </row>
    <row r="16" spans="1:12">
      <c r="A16" s="114"/>
      <c r="B16" s="11" t="str">
        <f>IF(ISERROR(VLOOKUP($A16,'授業リスト(学位)'!$A$7:$K$222,2,FALSE)),"",IF(VLOOKUP($A16,'授業リスト(学位)'!$A$7:$K$222,2,FALSE)=0,"",VLOOKUP($A16,'授業リスト(学位)'!$A$7:$K$222,2,FALSE)))</f>
        <v/>
      </c>
      <c r="C16" s="12" t="str">
        <f>IF(ISERROR(VLOOKUP($A16,'授業リスト(学位)'!$A$7:$K$222,3,FALSE)),"",IF(VLOOKUP($A16,'授業リスト(学位)'!$A$7:$K$222,3,FALSE)=0,"",VLOOKUP($A16,'授業リスト(学位)'!$A$7:$K$222,3,FALSE)))</f>
        <v/>
      </c>
      <c r="D16" s="12" t="str">
        <f>IF(ISERROR(VLOOKUP($A16,'授業リスト(学位)'!$A$7:$K$222,4,FALSE)),"",IF(VLOOKUP($A16,'授業リスト(学位)'!$A$7:$K$222,4,FALSE)=0,"",VLOOKUP($A16,'授業リスト(学位)'!$A$7:$K$222,4,FALSE)))</f>
        <v/>
      </c>
      <c r="E16" s="12" t="str">
        <f>IF(ISERROR(VLOOKUP($A16,'授業リスト(学位)'!$A$7:$K$222,5,FALSE)),"",IF(VLOOKUP($A16,'授業リスト(学位)'!$A$7:$K$222,5,FALSE)=0,"",VLOOKUP($A16,'授業リスト(学位)'!$A$7:$K$222,5,FALSE)))</f>
        <v/>
      </c>
      <c r="F16" s="13" t="str">
        <f>IF(ISERROR(VLOOKUP($A16,'授業リスト(学位)'!$A$7:$K$222,6,FALSE)),"",IF(VLOOKUP($A16,'授業リスト(学位)'!$A$7:$K$222,6,FALSE)=0,"",VLOOKUP($A16,'授業リスト(学位)'!$A$7:$K$222,6,FALSE)))</f>
        <v/>
      </c>
      <c r="G16" s="14" t="str">
        <f>IF(ISERROR(VLOOKUP($A16,'授業リスト(学位)'!$A$7:$K$222,7,FALSE)),"",IF(VLOOKUP($A16,'授業リスト(学位)'!$A$7:$K$222,7,FALSE)=0,"",VLOOKUP($A16,'授業リスト(学位)'!$A$7:$K$222,7,FALSE)))</f>
        <v/>
      </c>
      <c r="H16" s="15" t="str">
        <f>IF(ISERROR(VLOOKUP($A16,'授業リスト(学位)'!$A$7:$K$222,8,FALSE)),"",IF(VLOOKUP($A16,'授業リスト(学位)'!$A$7:$K$222,8,FALSE)=0,"",VLOOKUP($A16,'授業リスト(学位)'!$A$7:$K$222,8,FALSE)))</f>
        <v/>
      </c>
      <c r="I16" s="15" t="str">
        <f>IF(ISERROR(VLOOKUP($A16,'授業リスト(学位)'!$A$7:$K$222,9,FALSE)),"",IF(VLOOKUP($A16,'授業リスト(学位)'!$A$7:$K$222,9,FALSE)=0,"",VLOOKUP($A16,'授業リスト(学位)'!$A$7:$K$222,9,FALSE)))</f>
        <v/>
      </c>
      <c r="J16" s="15" t="str">
        <f>IF(ISERROR(VLOOKUP($A16,'授業リスト(学位)'!$A$7:$K$222,10,FALSE)),"",IF(VLOOKUP($A16,'授業リスト(学位)'!$A$7:$K$222,10,FALSE)=0,"",VLOOKUP($A16,'授業リスト(学位)'!$A$7:$K$222,10,FALSE)))</f>
        <v/>
      </c>
      <c r="K16" s="15" t="str">
        <f>IF(ISERROR(VLOOKUP($A16,'授業リスト(学位)'!$A$7:$K$222,10,FALSE)),"",IF(VLOOKUP($A16,'授業リスト(学位)'!$A$7:$K$222,10,FALSE)=0,"",VLOOKUP($A16,'授業リスト(学位)'!$A$7:$K$222,10,FALSE)))</f>
        <v/>
      </c>
      <c r="L16" s="5">
        <f t="shared" si="0"/>
        <v>0</v>
      </c>
    </row>
    <row r="17" spans="1:12">
      <c r="A17" s="115"/>
      <c r="B17" s="11" t="str">
        <f>IF(ISERROR(VLOOKUP($A17,'授業リスト(学位)'!$A$7:$K$222,2,FALSE)),"",IF(VLOOKUP($A17,'授業リスト(学位)'!$A$7:$K$222,2,FALSE)=0,"",VLOOKUP($A17,'授業リスト(学位)'!$A$7:$K$222,2,FALSE)))</f>
        <v/>
      </c>
      <c r="C17" s="12" t="str">
        <f>IF(ISERROR(VLOOKUP($A17,'授業リスト(学位)'!$A$7:$K$222,3,FALSE)),"",IF(VLOOKUP($A17,'授業リスト(学位)'!$A$7:$K$222,3,FALSE)=0,"",VLOOKUP($A17,'授業リスト(学位)'!$A$7:$K$222,3,FALSE)))</f>
        <v/>
      </c>
      <c r="D17" s="12" t="str">
        <f>IF(ISERROR(VLOOKUP($A17,'授業リスト(学位)'!$A$7:$K$222,4,FALSE)),"",IF(VLOOKUP($A17,'授業リスト(学位)'!$A$7:$K$222,4,FALSE)=0,"",VLOOKUP($A17,'授業リスト(学位)'!$A$7:$K$222,4,FALSE)))</f>
        <v/>
      </c>
      <c r="E17" s="12" t="str">
        <f>IF(ISERROR(VLOOKUP($A17,'授業リスト(学位)'!$A$7:$K$222,5,FALSE)),"",IF(VLOOKUP($A17,'授業リスト(学位)'!$A$7:$K$222,5,FALSE)=0,"",VLOOKUP($A17,'授業リスト(学位)'!$A$7:$K$222,5,FALSE)))</f>
        <v/>
      </c>
      <c r="F17" s="13" t="str">
        <f>IF(ISERROR(VLOOKUP($A17,'授業リスト(学位)'!$A$7:$K$222,6,FALSE)),"",IF(VLOOKUP($A17,'授業リスト(学位)'!$A$7:$K$222,6,FALSE)=0,"",VLOOKUP($A17,'授業リスト(学位)'!$A$7:$K$222,6,FALSE)))</f>
        <v/>
      </c>
      <c r="G17" s="14" t="str">
        <f>IF(ISERROR(VLOOKUP($A17,'授業リスト(学位)'!$A$7:$K$222,7,FALSE)),"",IF(VLOOKUP($A17,'授業リスト(学位)'!$A$7:$K$222,7,FALSE)=0,"",VLOOKUP($A17,'授業リスト(学位)'!$A$7:$K$222,7,FALSE)))</f>
        <v/>
      </c>
      <c r="H17" s="15" t="str">
        <f>IF(ISERROR(VLOOKUP($A17,'授業リスト(学位)'!$A$7:$K$222,8,FALSE)),"",IF(VLOOKUP($A17,'授業リスト(学位)'!$A$7:$K$222,8,FALSE)=0,"",VLOOKUP($A17,'授業リスト(学位)'!$A$7:$K$222,8,FALSE)))</f>
        <v/>
      </c>
      <c r="I17" s="15" t="str">
        <f>IF(ISERROR(VLOOKUP($A17,'授業リスト(学位)'!$A$7:$K$222,9,FALSE)),"",IF(VLOOKUP($A17,'授業リスト(学位)'!$A$7:$K$222,9,FALSE)=0,"",VLOOKUP($A17,'授業リスト(学位)'!$A$7:$K$222,9,FALSE)))</f>
        <v/>
      </c>
      <c r="J17" s="15" t="str">
        <f>IF(ISERROR(VLOOKUP($A17,'授業リスト(学位)'!$A$7:$K$222,10,FALSE)),"",IF(VLOOKUP($A17,'授業リスト(学位)'!$A$7:$K$222,10,FALSE)=0,"",VLOOKUP($A17,'授業リスト(学位)'!$A$7:$K$222,10,FALSE)))</f>
        <v/>
      </c>
      <c r="K17" s="15" t="str">
        <f>IF(ISERROR(VLOOKUP($A17,'授業リスト(学位)'!$A$7:$K$222,10,FALSE)),"",IF(VLOOKUP($A17,'授業リスト(学位)'!$A$7:$K$222,10,FALSE)=0,"",VLOOKUP($A17,'授業リスト(学位)'!$A$7:$K$222,10,FALSE)))</f>
        <v/>
      </c>
      <c r="L17" s="5">
        <f t="shared" si="0"/>
        <v>0</v>
      </c>
    </row>
    <row r="18" spans="1:12">
      <c r="A18" s="115"/>
      <c r="B18" s="11" t="str">
        <f>IF(ISERROR(VLOOKUP($A18,'授業リスト(学位)'!$A$7:$K$222,2,FALSE)),"",IF(VLOOKUP($A18,'授業リスト(学位)'!$A$7:$K$222,2,FALSE)=0,"",VLOOKUP($A18,'授業リスト(学位)'!$A$7:$K$222,2,FALSE)))</f>
        <v/>
      </c>
      <c r="C18" s="12" t="str">
        <f>IF(ISERROR(VLOOKUP($A18,'授業リスト(学位)'!$A$7:$K$222,3,FALSE)),"",IF(VLOOKUP($A18,'授業リスト(学位)'!$A$7:$K$222,3,FALSE)=0,"",VLOOKUP($A18,'授業リスト(学位)'!$A$7:$K$222,3,FALSE)))</f>
        <v/>
      </c>
      <c r="D18" s="12" t="str">
        <f>IF(ISERROR(VLOOKUP($A18,'授業リスト(学位)'!$A$7:$K$222,4,FALSE)),"",IF(VLOOKUP($A18,'授業リスト(学位)'!$A$7:$K$222,4,FALSE)=0,"",VLOOKUP($A18,'授業リスト(学位)'!$A$7:$K$222,4,FALSE)))</f>
        <v/>
      </c>
      <c r="E18" s="12" t="str">
        <f>IF(ISERROR(VLOOKUP($A18,'授業リスト(学位)'!$A$7:$K$222,5,FALSE)),"",IF(VLOOKUP($A18,'授業リスト(学位)'!$A$7:$K$222,5,FALSE)=0,"",VLOOKUP($A18,'授業リスト(学位)'!$A$7:$K$222,5,FALSE)))</f>
        <v/>
      </c>
      <c r="F18" s="13" t="str">
        <f>IF(ISERROR(VLOOKUP($A18,'授業リスト(学位)'!$A$7:$K$222,6,FALSE)),"",IF(VLOOKUP($A18,'授業リスト(学位)'!$A$7:$K$222,6,FALSE)=0,"",VLOOKUP($A18,'授業リスト(学位)'!$A$7:$K$222,6,FALSE)))</f>
        <v/>
      </c>
      <c r="G18" s="14" t="str">
        <f>IF(ISERROR(VLOOKUP($A18,'授業リスト(学位)'!$A$7:$K$222,7,FALSE)),"",IF(VLOOKUP($A18,'授業リスト(学位)'!$A$7:$K$222,7,FALSE)=0,"",VLOOKUP($A18,'授業リスト(学位)'!$A$7:$K$222,7,FALSE)))</f>
        <v/>
      </c>
      <c r="H18" s="15" t="str">
        <f>IF(ISERROR(VLOOKUP($A18,'授業リスト(学位)'!$A$7:$K$222,8,FALSE)),"",IF(VLOOKUP($A18,'授業リスト(学位)'!$A$7:$K$222,8,FALSE)=0,"",VLOOKUP($A18,'授業リスト(学位)'!$A$7:$K$222,8,FALSE)))</f>
        <v/>
      </c>
      <c r="I18" s="15" t="str">
        <f>IF(ISERROR(VLOOKUP($A18,'授業リスト(学位)'!$A$7:$K$222,9,FALSE)),"",IF(VLOOKUP($A18,'授業リスト(学位)'!$A$7:$K$222,9,FALSE)=0,"",VLOOKUP($A18,'授業リスト(学位)'!$A$7:$K$222,9,FALSE)))</f>
        <v/>
      </c>
      <c r="J18" s="15" t="str">
        <f>IF(ISERROR(VLOOKUP($A18,'授業リスト(学位)'!$A$7:$K$222,10,FALSE)),"",IF(VLOOKUP($A18,'授業リスト(学位)'!$A$7:$K$222,10,FALSE)=0,"",VLOOKUP($A18,'授業リスト(学位)'!$A$7:$K$222,10,FALSE)))</f>
        <v/>
      </c>
      <c r="K18" s="15" t="str">
        <f>IF(ISERROR(VLOOKUP($A18,'授業リスト(学位)'!$A$7:$K$222,10,FALSE)),"",IF(VLOOKUP($A18,'授業リスト(学位)'!$A$7:$K$222,10,FALSE)=0,"",VLOOKUP($A18,'授業リスト(学位)'!$A$7:$K$222,10,FALSE)))</f>
        <v/>
      </c>
      <c r="L18" s="5">
        <f t="shared" si="0"/>
        <v>0</v>
      </c>
    </row>
    <row r="19" spans="1:12">
      <c r="A19" s="115"/>
      <c r="B19" s="11" t="str">
        <f>IF(ISERROR(VLOOKUP($A19,'授業リスト(学位)'!$A$7:$K$222,2,FALSE)),"",IF(VLOOKUP($A19,'授業リスト(学位)'!$A$7:$K$222,2,FALSE)=0,"",VLOOKUP($A19,'授業リスト(学位)'!$A$7:$K$222,2,FALSE)))</f>
        <v/>
      </c>
      <c r="C19" s="12" t="str">
        <f>IF(ISERROR(VLOOKUP($A19,'授業リスト(学位)'!$A$7:$K$222,3,FALSE)),"",IF(VLOOKUP($A19,'授業リスト(学位)'!$A$7:$K$222,3,FALSE)=0,"",VLOOKUP($A19,'授業リスト(学位)'!$A$7:$K$222,3,FALSE)))</f>
        <v/>
      </c>
      <c r="D19" s="12" t="str">
        <f>IF(ISERROR(VLOOKUP($A19,'授業リスト(学位)'!$A$7:$K$222,4,FALSE)),"",IF(VLOOKUP($A19,'授業リスト(学位)'!$A$7:$K$222,4,FALSE)=0,"",VLOOKUP($A19,'授業リスト(学位)'!$A$7:$K$222,4,FALSE)))</f>
        <v/>
      </c>
      <c r="E19" s="12" t="str">
        <f>IF(ISERROR(VLOOKUP($A19,'授業リスト(学位)'!$A$7:$K$222,5,FALSE)),"",IF(VLOOKUP($A19,'授業リスト(学位)'!$A$7:$K$222,5,FALSE)=0,"",VLOOKUP($A19,'授業リスト(学位)'!$A$7:$K$222,5,FALSE)))</f>
        <v/>
      </c>
      <c r="F19" s="13" t="str">
        <f>IF(ISERROR(VLOOKUP($A19,'授業リスト(学位)'!$A$7:$K$222,6,FALSE)),"",IF(VLOOKUP($A19,'授業リスト(学位)'!$A$7:$K$222,6,FALSE)=0,"",VLOOKUP($A19,'授業リスト(学位)'!$A$7:$K$222,6,FALSE)))</f>
        <v/>
      </c>
      <c r="G19" s="14" t="str">
        <f>IF(ISERROR(VLOOKUP($A19,'授業リスト(学位)'!$A$7:$K$222,7,FALSE)),"",IF(VLOOKUP($A19,'授業リスト(学位)'!$A$7:$K$222,7,FALSE)=0,"",VLOOKUP($A19,'授業リスト(学位)'!$A$7:$K$222,7,FALSE)))</f>
        <v/>
      </c>
      <c r="H19" s="15" t="str">
        <f>IF(ISERROR(VLOOKUP($A19,'授業リスト(学位)'!$A$7:$K$222,8,FALSE)),"",IF(VLOOKUP($A19,'授業リスト(学位)'!$A$7:$K$222,8,FALSE)=0,"",VLOOKUP($A19,'授業リスト(学位)'!$A$7:$K$222,8,FALSE)))</f>
        <v/>
      </c>
      <c r="I19" s="15" t="str">
        <f>IF(ISERROR(VLOOKUP($A19,'授業リスト(学位)'!$A$7:$K$222,9,FALSE)),"",IF(VLOOKUP($A19,'授業リスト(学位)'!$A$7:$K$222,9,FALSE)=0,"",VLOOKUP($A19,'授業リスト(学位)'!$A$7:$K$222,9,FALSE)))</f>
        <v/>
      </c>
      <c r="J19" s="15" t="str">
        <f>IF(ISERROR(VLOOKUP($A19,'授業リスト(学位)'!$A$7:$K$222,10,FALSE)),"",IF(VLOOKUP($A19,'授業リスト(学位)'!$A$7:$K$222,10,FALSE)=0,"",VLOOKUP($A19,'授業リスト(学位)'!$A$7:$K$222,10,FALSE)))</f>
        <v/>
      </c>
      <c r="K19" s="15" t="str">
        <f>IF(ISERROR(VLOOKUP($A19,'授業リスト(学位)'!$A$7:$K$222,10,FALSE)),"",IF(VLOOKUP($A19,'授業リスト(学位)'!$A$7:$K$222,10,FALSE)=0,"",VLOOKUP($A19,'授業リスト(学位)'!$A$7:$K$222,10,FALSE)))</f>
        <v/>
      </c>
      <c r="L19" s="5">
        <f t="shared" si="0"/>
        <v>0</v>
      </c>
    </row>
    <row r="20" spans="1:12">
      <c r="A20" s="115"/>
      <c r="B20" s="11" t="str">
        <f>IF(ISERROR(VLOOKUP($A20,'授業リスト(学位)'!$A$7:$K$222,2,FALSE)),"",IF(VLOOKUP($A20,'授業リスト(学位)'!$A$7:$K$222,2,FALSE)=0,"",VLOOKUP($A20,'授業リスト(学位)'!$A$7:$K$222,2,FALSE)))</f>
        <v/>
      </c>
      <c r="C20" s="12" t="str">
        <f>IF(ISERROR(VLOOKUP($A20,'授業リスト(学位)'!$A$7:$K$222,3,FALSE)),"",IF(VLOOKUP($A20,'授業リスト(学位)'!$A$7:$K$222,3,FALSE)=0,"",VLOOKUP($A20,'授業リスト(学位)'!$A$7:$K$222,3,FALSE)))</f>
        <v/>
      </c>
      <c r="D20" s="12" t="str">
        <f>IF(ISERROR(VLOOKUP($A20,'授業リスト(学位)'!$A$7:$K$222,4,FALSE)),"",IF(VLOOKUP($A20,'授業リスト(学位)'!$A$7:$K$222,4,FALSE)=0,"",VLOOKUP($A20,'授業リスト(学位)'!$A$7:$K$222,4,FALSE)))</f>
        <v/>
      </c>
      <c r="E20" s="12" t="str">
        <f>IF(ISERROR(VLOOKUP($A20,'授業リスト(学位)'!$A$7:$K$222,5,FALSE)),"",IF(VLOOKUP($A20,'授業リスト(学位)'!$A$7:$K$222,5,FALSE)=0,"",VLOOKUP($A20,'授業リスト(学位)'!$A$7:$K$222,5,FALSE)))</f>
        <v/>
      </c>
      <c r="F20" s="13" t="str">
        <f>IF(ISERROR(VLOOKUP($A20,'授業リスト(学位)'!$A$7:$K$222,6,FALSE)),"",IF(VLOOKUP($A20,'授業リスト(学位)'!$A$7:$K$222,6,FALSE)=0,"",VLOOKUP($A20,'授業リスト(学位)'!$A$7:$K$222,6,FALSE)))</f>
        <v/>
      </c>
      <c r="G20" s="14" t="str">
        <f>IF(ISERROR(VLOOKUP($A20,'授業リスト(学位)'!$A$7:$K$222,7,FALSE)),"",IF(VLOOKUP($A20,'授業リスト(学位)'!$A$7:$K$222,7,FALSE)=0,"",VLOOKUP($A20,'授業リスト(学位)'!$A$7:$K$222,7,FALSE)))</f>
        <v/>
      </c>
      <c r="H20" s="15" t="str">
        <f>IF(ISERROR(VLOOKUP($A20,'授業リスト(学位)'!$A$7:$K$222,8,FALSE)),"",IF(VLOOKUP($A20,'授業リスト(学位)'!$A$7:$K$222,8,FALSE)=0,"",VLOOKUP($A20,'授業リスト(学位)'!$A$7:$K$222,8,FALSE)))</f>
        <v/>
      </c>
      <c r="I20" s="15" t="str">
        <f>IF(ISERROR(VLOOKUP($A20,'授業リスト(学位)'!$A$7:$K$222,9,FALSE)),"",IF(VLOOKUP($A20,'授業リスト(学位)'!$A$7:$K$222,9,FALSE)=0,"",VLOOKUP($A20,'授業リスト(学位)'!$A$7:$K$222,9,FALSE)))</f>
        <v/>
      </c>
      <c r="J20" s="15" t="str">
        <f>IF(ISERROR(VLOOKUP($A20,'授業リスト(学位)'!$A$7:$K$222,10,FALSE)),"",IF(VLOOKUP($A20,'授業リスト(学位)'!$A$7:$K$222,10,FALSE)=0,"",VLOOKUP($A20,'授業リスト(学位)'!$A$7:$K$222,10,FALSE)))</f>
        <v/>
      </c>
      <c r="K20" s="15" t="str">
        <f>IF(ISERROR(VLOOKUP($A20,'授業リスト(学位)'!$A$7:$K$222,10,FALSE)),"",IF(VLOOKUP($A20,'授業リスト(学位)'!$A$7:$K$222,10,FALSE)=0,"",VLOOKUP($A20,'授業リスト(学位)'!$A$7:$K$222,10,FALSE)))</f>
        <v/>
      </c>
      <c r="L20" s="5">
        <f t="shared" si="0"/>
        <v>0</v>
      </c>
    </row>
    <row r="21" spans="1:12">
      <c r="A21" s="115"/>
      <c r="B21" s="11" t="str">
        <f>IF(ISERROR(VLOOKUP($A21,'授業リスト(学位)'!$A$7:$K$222,2,FALSE)),"",IF(VLOOKUP($A21,'授業リスト(学位)'!$A$7:$K$222,2,FALSE)=0,"",VLOOKUP($A21,'授業リスト(学位)'!$A$7:$K$222,2,FALSE)))</f>
        <v/>
      </c>
      <c r="C21" s="12" t="str">
        <f>IF(ISERROR(VLOOKUP($A21,'授業リスト(学位)'!$A$7:$K$222,3,FALSE)),"",IF(VLOOKUP($A21,'授業リスト(学位)'!$A$7:$K$222,3,FALSE)=0,"",VLOOKUP($A21,'授業リスト(学位)'!$A$7:$K$222,3,FALSE)))</f>
        <v/>
      </c>
      <c r="D21" s="12" t="str">
        <f>IF(ISERROR(VLOOKUP($A21,'授業リスト(学位)'!$A$7:$K$222,4,FALSE)),"",IF(VLOOKUP($A21,'授業リスト(学位)'!$A$7:$K$222,4,FALSE)=0,"",VLOOKUP($A21,'授業リスト(学位)'!$A$7:$K$222,4,FALSE)))</f>
        <v/>
      </c>
      <c r="E21" s="12" t="str">
        <f>IF(ISERROR(VLOOKUP($A21,'授業リスト(学位)'!$A$7:$K$222,5,FALSE)),"",IF(VLOOKUP($A21,'授業リスト(学位)'!$A$7:$K$222,5,FALSE)=0,"",VLOOKUP($A21,'授業リスト(学位)'!$A$7:$K$222,5,FALSE)))</f>
        <v/>
      </c>
      <c r="F21" s="13" t="str">
        <f>IF(ISERROR(VLOOKUP($A21,'授業リスト(学位)'!$A$7:$K$222,6,FALSE)),"",IF(VLOOKUP($A21,'授業リスト(学位)'!$A$7:$K$222,6,FALSE)=0,"",VLOOKUP($A21,'授業リスト(学位)'!$A$7:$K$222,6,FALSE)))</f>
        <v/>
      </c>
      <c r="G21" s="14" t="str">
        <f>IF(ISERROR(VLOOKUP($A21,'授業リスト(学位)'!$A$7:$K$222,7,FALSE)),"",IF(VLOOKUP($A21,'授業リスト(学位)'!$A$7:$K$222,7,FALSE)=0,"",VLOOKUP($A21,'授業リスト(学位)'!$A$7:$K$222,7,FALSE)))</f>
        <v/>
      </c>
      <c r="H21" s="15" t="str">
        <f>IF(ISERROR(VLOOKUP($A21,'授業リスト(学位)'!$A$7:$K$222,8,FALSE)),"",IF(VLOOKUP($A21,'授業リスト(学位)'!$A$7:$K$222,8,FALSE)=0,"",VLOOKUP($A21,'授業リスト(学位)'!$A$7:$K$222,8,FALSE)))</f>
        <v/>
      </c>
      <c r="I21" s="15" t="str">
        <f>IF(ISERROR(VLOOKUP($A21,'授業リスト(学位)'!$A$7:$K$222,9,FALSE)),"",IF(VLOOKUP($A21,'授業リスト(学位)'!$A$7:$K$222,9,FALSE)=0,"",VLOOKUP($A21,'授業リスト(学位)'!$A$7:$K$222,9,FALSE)))</f>
        <v/>
      </c>
      <c r="J21" s="15" t="str">
        <f>IF(ISERROR(VLOOKUP($A21,'授業リスト(学位)'!$A$7:$K$222,10,FALSE)),"",IF(VLOOKUP($A21,'授業リスト(学位)'!$A$7:$K$222,10,FALSE)=0,"",VLOOKUP($A21,'授業リスト(学位)'!$A$7:$K$222,10,FALSE)))</f>
        <v/>
      </c>
      <c r="K21" s="15" t="str">
        <f>IF(ISERROR(VLOOKUP($A21,'授業リスト(学位)'!$A$7:$K$222,10,FALSE)),"",IF(VLOOKUP($A21,'授業リスト(学位)'!$A$7:$K$222,10,FALSE)=0,"",VLOOKUP($A21,'授業リスト(学位)'!$A$7:$K$222,10,FALSE)))</f>
        <v/>
      </c>
      <c r="L21" s="5">
        <f t="shared" si="0"/>
        <v>0</v>
      </c>
    </row>
    <row r="22" spans="1:12">
      <c r="A22" s="115"/>
      <c r="B22" s="11" t="str">
        <f>IF(ISERROR(VLOOKUP($A22,'授業リスト(学位)'!$A$7:$K$222,2,FALSE)),"",IF(VLOOKUP($A22,'授業リスト(学位)'!$A$7:$K$222,2,FALSE)=0,"",VLOOKUP($A22,'授業リスト(学位)'!$A$7:$K$222,2,FALSE)))</f>
        <v/>
      </c>
      <c r="C22" s="12" t="str">
        <f>IF(ISERROR(VLOOKUP($A22,'授業リスト(学位)'!$A$7:$K$222,3,FALSE)),"",IF(VLOOKUP($A22,'授業リスト(学位)'!$A$7:$K$222,3,FALSE)=0,"",VLOOKUP($A22,'授業リスト(学位)'!$A$7:$K$222,3,FALSE)))</f>
        <v/>
      </c>
      <c r="D22" s="12" t="str">
        <f>IF(ISERROR(VLOOKUP($A22,'授業リスト(学位)'!$A$7:$K$222,4,FALSE)),"",IF(VLOOKUP($A22,'授業リスト(学位)'!$A$7:$K$222,4,FALSE)=0,"",VLOOKUP($A22,'授業リスト(学位)'!$A$7:$K$222,4,FALSE)))</f>
        <v/>
      </c>
      <c r="E22" s="12" t="str">
        <f>IF(ISERROR(VLOOKUP($A22,'授業リスト(学位)'!$A$7:$K$222,5,FALSE)),"",IF(VLOOKUP($A22,'授業リスト(学位)'!$A$7:$K$222,5,FALSE)=0,"",VLOOKUP($A22,'授業リスト(学位)'!$A$7:$K$222,5,FALSE)))</f>
        <v/>
      </c>
      <c r="F22" s="13" t="str">
        <f>IF(ISERROR(VLOOKUP($A22,'授業リスト(学位)'!$A$7:$K$222,6,FALSE)),"",IF(VLOOKUP($A22,'授業リスト(学位)'!$A$7:$K$222,6,FALSE)=0,"",VLOOKUP($A22,'授業リスト(学位)'!$A$7:$K$222,6,FALSE)))</f>
        <v/>
      </c>
      <c r="G22" s="14" t="str">
        <f>IF(ISERROR(VLOOKUP($A22,'授業リスト(学位)'!$A$7:$K$222,7,FALSE)),"",IF(VLOOKUP($A22,'授業リスト(学位)'!$A$7:$K$222,7,FALSE)=0,"",VLOOKUP($A22,'授業リスト(学位)'!$A$7:$K$222,7,FALSE)))</f>
        <v/>
      </c>
      <c r="H22" s="15" t="str">
        <f>IF(ISERROR(VLOOKUP($A22,'授業リスト(学位)'!$A$7:$K$222,8,FALSE)),"",IF(VLOOKUP($A22,'授業リスト(学位)'!$A$7:$K$222,8,FALSE)=0,"",VLOOKUP($A22,'授業リスト(学位)'!$A$7:$K$222,8,FALSE)))</f>
        <v/>
      </c>
      <c r="I22" s="15" t="str">
        <f>IF(ISERROR(VLOOKUP($A22,'授業リスト(学位)'!$A$7:$K$222,9,FALSE)),"",IF(VLOOKUP($A22,'授業リスト(学位)'!$A$7:$K$222,9,FALSE)=0,"",VLOOKUP($A22,'授業リスト(学位)'!$A$7:$K$222,9,FALSE)))</f>
        <v/>
      </c>
      <c r="J22" s="15" t="str">
        <f>IF(ISERROR(VLOOKUP($A22,'授業リスト(学位)'!$A$7:$K$222,10,FALSE)),"",IF(VLOOKUP($A22,'授業リスト(学位)'!$A$7:$K$222,10,FALSE)=0,"",VLOOKUP($A22,'授業リスト(学位)'!$A$7:$K$222,10,FALSE)))</f>
        <v/>
      </c>
      <c r="K22" s="15" t="str">
        <f>IF(ISERROR(VLOOKUP($A22,'授業リスト(学位)'!$A$7:$K$222,10,FALSE)),"",IF(VLOOKUP($A22,'授業リスト(学位)'!$A$7:$K$222,10,FALSE)=0,"",VLOOKUP($A22,'授業リスト(学位)'!$A$7:$K$222,10,FALSE)))</f>
        <v/>
      </c>
      <c r="L22" s="5">
        <f t="shared" si="0"/>
        <v>0</v>
      </c>
    </row>
    <row r="23" spans="1:12">
      <c r="A23" s="115"/>
      <c r="B23" s="11" t="str">
        <f>IF(ISERROR(VLOOKUP($A23,'授業リスト(学位)'!$A$7:$K$222,2,FALSE)),"",IF(VLOOKUP($A23,'授業リスト(学位)'!$A$7:$K$222,2,FALSE)=0,"",VLOOKUP($A23,'授業リスト(学位)'!$A$7:$K$222,2,FALSE)))</f>
        <v/>
      </c>
      <c r="C23" s="12" t="str">
        <f>IF(ISERROR(VLOOKUP($A23,'授業リスト(学位)'!$A$7:$K$222,3,FALSE)),"",IF(VLOOKUP($A23,'授業リスト(学位)'!$A$7:$K$222,3,FALSE)=0,"",VLOOKUP($A23,'授業リスト(学位)'!$A$7:$K$222,3,FALSE)))</f>
        <v/>
      </c>
      <c r="D23" s="12" t="str">
        <f>IF(ISERROR(VLOOKUP($A23,'授業リスト(学位)'!$A$7:$K$222,4,FALSE)),"",IF(VLOOKUP($A23,'授業リスト(学位)'!$A$7:$K$222,4,FALSE)=0,"",VLOOKUP($A23,'授業リスト(学位)'!$A$7:$K$222,4,FALSE)))</f>
        <v/>
      </c>
      <c r="E23" s="12" t="str">
        <f>IF(ISERROR(VLOOKUP($A23,'授業リスト(学位)'!$A$7:$K$222,5,FALSE)),"",IF(VLOOKUP($A23,'授業リスト(学位)'!$A$7:$K$222,5,FALSE)=0,"",VLOOKUP($A23,'授業リスト(学位)'!$A$7:$K$222,5,FALSE)))</f>
        <v/>
      </c>
      <c r="F23" s="13" t="str">
        <f>IF(ISERROR(VLOOKUP($A23,'授業リスト(学位)'!$A$7:$K$222,6,FALSE)),"",IF(VLOOKUP($A23,'授業リスト(学位)'!$A$7:$K$222,6,FALSE)=0,"",VLOOKUP($A23,'授業リスト(学位)'!$A$7:$K$222,6,FALSE)))</f>
        <v/>
      </c>
      <c r="G23" s="14" t="str">
        <f>IF(ISERROR(VLOOKUP($A23,'授業リスト(学位)'!$A$7:$K$222,7,FALSE)),"",IF(VLOOKUP($A23,'授業リスト(学位)'!$A$7:$K$222,7,FALSE)=0,"",VLOOKUP($A23,'授業リスト(学位)'!$A$7:$K$222,7,FALSE)))</f>
        <v/>
      </c>
      <c r="H23" s="15" t="str">
        <f>IF(ISERROR(VLOOKUP($A23,'授業リスト(学位)'!$A$7:$K$222,8,FALSE)),"",IF(VLOOKUP($A23,'授業リスト(学位)'!$A$7:$K$222,8,FALSE)=0,"",VLOOKUP($A23,'授業リスト(学位)'!$A$7:$K$222,8,FALSE)))</f>
        <v/>
      </c>
      <c r="I23" s="15" t="str">
        <f>IF(ISERROR(VLOOKUP($A23,'授業リスト(学位)'!$A$7:$K$222,9,FALSE)),"",IF(VLOOKUP($A23,'授業リスト(学位)'!$A$7:$K$222,9,FALSE)=0,"",VLOOKUP($A23,'授業リスト(学位)'!$A$7:$K$222,9,FALSE)))</f>
        <v/>
      </c>
      <c r="J23" s="15" t="str">
        <f>IF(ISERROR(VLOOKUP($A23,'授業リスト(学位)'!$A$7:$K$222,10,FALSE)),"",IF(VLOOKUP($A23,'授業リスト(学位)'!$A$7:$K$222,10,FALSE)=0,"",VLOOKUP($A23,'授業リスト(学位)'!$A$7:$K$222,10,FALSE)))</f>
        <v/>
      </c>
      <c r="K23" s="15" t="str">
        <f>IF(ISERROR(VLOOKUP($A23,'授業リスト(学位)'!$A$7:$K$222,10,FALSE)),"",IF(VLOOKUP($A23,'授業リスト(学位)'!$A$7:$K$222,10,FALSE)=0,"",VLOOKUP($A23,'授業リスト(学位)'!$A$7:$K$222,10,FALSE)))</f>
        <v/>
      </c>
      <c r="L23" s="5">
        <f t="shared" si="0"/>
        <v>0</v>
      </c>
    </row>
    <row r="24" spans="1:12">
      <c r="A24" s="115"/>
      <c r="B24" s="11" t="str">
        <f>IF(ISERROR(VLOOKUP($A24,'授業リスト(学位)'!$A$7:$K$222,2,FALSE)),"",IF(VLOOKUP($A24,'授業リスト(学位)'!$A$7:$K$222,2,FALSE)=0,"",VLOOKUP($A24,'授業リスト(学位)'!$A$7:$K$222,2,FALSE)))</f>
        <v/>
      </c>
      <c r="C24" s="12" t="str">
        <f>IF(ISERROR(VLOOKUP($A24,'授業リスト(学位)'!$A$7:$K$222,3,FALSE)),"",IF(VLOOKUP($A24,'授業リスト(学位)'!$A$7:$K$222,3,FALSE)=0,"",VLOOKUP($A24,'授業リスト(学位)'!$A$7:$K$222,3,FALSE)))</f>
        <v/>
      </c>
      <c r="D24" s="12" t="str">
        <f>IF(ISERROR(VLOOKUP($A24,'授業リスト(学位)'!$A$7:$K$222,4,FALSE)),"",IF(VLOOKUP($A24,'授業リスト(学位)'!$A$7:$K$222,4,FALSE)=0,"",VLOOKUP($A24,'授業リスト(学位)'!$A$7:$K$222,4,FALSE)))</f>
        <v/>
      </c>
      <c r="E24" s="12" t="str">
        <f>IF(ISERROR(VLOOKUP($A24,'授業リスト(学位)'!$A$7:$K$222,5,FALSE)),"",IF(VLOOKUP($A24,'授業リスト(学位)'!$A$7:$K$222,5,FALSE)=0,"",VLOOKUP($A24,'授業リスト(学位)'!$A$7:$K$222,5,FALSE)))</f>
        <v/>
      </c>
      <c r="F24" s="13" t="str">
        <f>IF(ISERROR(VLOOKUP($A24,'授業リスト(学位)'!$A$7:$K$222,6,FALSE)),"",IF(VLOOKUP($A24,'授業リスト(学位)'!$A$7:$K$222,6,FALSE)=0,"",VLOOKUP($A24,'授業リスト(学位)'!$A$7:$K$222,6,FALSE)))</f>
        <v/>
      </c>
      <c r="G24" s="14" t="str">
        <f>IF(ISERROR(VLOOKUP($A24,'授業リスト(学位)'!$A$7:$K$222,7,FALSE)),"",IF(VLOOKUP($A24,'授業リスト(学位)'!$A$7:$K$222,7,FALSE)=0,"",VLOOKUP($A24,'授業リスト(学位)'!$A$7:$K$222,7,FALSE)))</f>
        <v/>
      </c>
      <c r="H24" s="15" t="str">
        <f>IF(ISERROR(VLOOKUP($A24,'授業リスト(学位)'!$A$7:$K$222,8,FALSE)),"",IF(VLOOKUP($A24,'授業リスト(学位)'!$A$7:$K$222,8,FALSE)=0,"",VLOOKUP($A24,'授業リスト(学位)'!$A$7:$K$222,8,FALSE)))</f>
        <v/>
      </c>
      <c r="I24" s="15" t="str">
        <f>IF(ISERROR(VLOOKUP($A24,'授業リスト(学位)'!$A$7:$K$222,9,FALSE)),"",IF(VLOOKUP($A24,'授業リスト(学位)'!$A$7:$K$222,9,FALSE)=0,"",VLOOKUP($A24,'授業リスト(学位)'!$A$7:$K$222,9,FALSE)))</f>
        <v/>
      </c>
      <c r="J24" s="15" t="str">
        <f>IF(ISERROR(VLOOKUP($A24,'授業リスト(学位)'!$A$7:$K$222,10,FALSE)),"",IF(VLOOKUP($A24,'授業リスト(学位)'!$A$7:$K$222,10,FALSE)=0,"",VLOOKUP($A24,'授業リスト(学位)'!$A$7:$K$222,10,FALSE)))</f>
        <v/>
      </c>
      <c r="K24" s="15" t="str">
        <f>IF(ISERROR(VLOOKUP($A24,'授業リスト(学位)'!$A$7:$K$222,10,FALSE)),"",IF(VLOOKUP($A24,'授業リスト(学位)'!$A$7:$K$222,10,FALSE)=0,"",VLOOKUP($A24,'授業リスト(学位)'!$A$7:$K$222,10,FALSE)))</f>
        <v/>
      </c>
      <c r="L24" s="5">
        <f t="shared" si="0"/>
        <v>0</v>
      </c>
    </row>
    <row r="25" spans="1:12">
      <c r="A25" s="115"/>
      <c r="B25" s="11" t="str">
        <f>IF(ISERROR(VLOOKUP($A25,'授業リスト(学位)'!$A$7:$K$222,2,FALSE)),"",IF(VLOOKUP($A25,'授業リスト(学位)'!$A$7:$K$222,2,FALSE)=0,"",VLOOKUP($A25,'授業リスト(学位)'!$A$7:$K$222,2,FALSE)))</f>
        <v/>
      </c>
      <c r="C25" s="12" t="str">
        <f>IF(ISERROR(VLOOKUP($A25,'授業リスト(学位)'!$A$7:$K$222,3,FALSE)),"",IF(VLOOKUP($A25,'授業リスト(学位)'!$A$7:$K$222,3,FALSE)=0,"",VLOOKUP($A25,'授業リスト(学位)'!$A$7:$K$222,3,FALSE)))</f>
        <v/>
      </c>
      <c r="D25" s="12" t="str">
        <f>IF(ISERROR(VLOOKUP($A25,'授業リスト(学位)'!$A$7:$K$222,4,FALSE)),"",IF(VLOOKUP($A25,'授業リスト(学位)'!$A$7:$K$222,4,FALSE)=0,"",VLOOKUP($A25,'授業リスト(学位)'!$A$7:$K$222,4,FALSE)))</f>
        <v/>
      </c>
      <c r="E25" s="12" t="str">
        <f>IF(ISERROR(VLOOKUP($A25,'授業リスト(学位)'!$A$7:$K$222,5,FALSE)),"",IF(VLOOKUP($A25,'授業リスト(学位)'!$A$7:$K$222,5,FALSE)=0,"",VLOOKUP($A25,'授業リスト(学位)'!$A$7:$K$222,5,FALSE)))</f>
        <v/>
      </c>
      <c r="F25" s="13" t="str">
        <f>IF(ISERROR(VLOOKUP($A25,'授業リスト(学位)'!$A$7:$K$222,6,FALSE)),"",IF(VLOOKUP($A25,'授業リスト(学位)'!$A$7:$K$222,6,FALSE)=0,"",VLOOKUP($A25,'授業リスト(学位)'!$A$7:$K$222,6,FALSE)))</f>
        <v/>
      </c>
      <c r="G25" s="14" t="str">
        <f>IF(ISERROR(VLOOKUP($A25,'授業リスト(学位)'!$A$7:$K$222,7,FALSE)),"",IF(VLOOKUP($A25,'授業リスト(学位)'!$A$7:$K$222,7,FALSE)=0,"",VLOOKUP($A25,'授業リスト(学位)'!$A$7:$K$222,7,FALSE)))</f>
        <v/>
      </c>
      <c r="H25" s="15" t="str">
        <f>IF(ISERROR(VLOOKUP($A25,'授業リスト(学位)'!$A$7:$K$222,8,FALSE)),"",IF(VLOOKUP($A25,'授業リスト(学位)'!$A$7:$K$222,8,FALSE)=0,"",VLOOKUP($A25,'授業リスト(学位)'!$A$7:$K$222,8,FALSE)))</f>
        <v/>
      </c>
      <c r="I25" s="15" t="str">
        <f>IF(ISERROR(VLOOKUP($A25,'授業リスト(学位)'!$A$7:$K$222,9,FALSE)),"",IF(VLOOKUP($A25,'授業リスト(学位)'!$A$7:$K$222,9,FALSE)=0,"",VLOOKUP($A25,'授業リスト(学位)'!$A$7:$K$222,9,FALSE)))</f>
        <v/>
      </c>
      <c r="J25" s="15" t="str">
        <f>IF(ISERROR(VLOOKUP($A25,'授業リスト(学位)'!$A$7:$K$222,10,FALSE)),"",IF(VLOOKUP($A25,'授業リスト(学位)'!$A$7:$K$222,10,FALSE)=0,"",VLOOKUP($A25,'授業リスト(学位)'!$A$7:$K$222,10,FALSE)))</f>
        <v/>
      </c>
      <c r="K25" s="15" t="str">
        <f>IF(ISERROR(VLOOKUP($A25,'授業リスト(学位)'!$A$7:$K$222,10,FALSE)),"",IF(VLOOKUP($A25,'授業リスト(学位)'!$A$7:$K$222,10,FALSE)=0,"",VLOOKUP($A25,'授業リスト(学位)'!$A$7:$K$222,10,FALSE)))</f>
        <v/>
      </c>
      <c r="L25" s="5">
        <f t="shared" si="0"/>
        <v>0</v>
      </c>
    </row>
    <row r="26" spans="1:12">
      <c r="A26" s="115"/>
      <c r="B26" s="11" t="str">
        <f>IF(ISERROR(VLOOKUP($A26,'授業リスト(学位)'!$A$7:$K$222,2,FALSE)),"",IF(VLOOKUP($A26,'授業リスト(学位)'!$A$7:$K$222,2,FALSE)=0,"",VLOOKUP($A26,'授業リスト(学位)'!$A$7:$K$222,2,FALSE)))</f>
        <v/>
      </c>
      <c r="C26" s="12" t="str">
        <f>IF(ISERROR(VLOOKUP($A26,'授業リスト(学位)'!$A$7:$K$222,3,FALSE)),"",IF(VLOOKUP($A26,'授業リスト(学位)'!$A$7:$K$222,3,FALSE)=0,"",VLOOKUP($A26,'授業リスト(学位)'!$A$7:$K$222,3,FALSE)))</f>
        <v/>
      </c>
      <c r="D26" s="12" t="str">
        <f>IF(ISERROR(VLOOKUP($A26,'授業リスト(学位)'!$A$7:$K$222,4,FALSE)),"",IF(VLOOKUP($A26,'授業リスト(学位)'!$A$7:$K$222,4,FALSE)=0,"",VLOOKUP($A26,'授業リスト(学位)'!$A$7:$K$222,4,FALSE)))</f>
        <v/>
      </c>
      <c r="E26" s="12" t="str">
        <f>IF(ISERROR(VLOOKUP($A26,'授業リスト(学位)'!$A$7:$K$222,5,FALSE)),"",IF(VLOOKUP($A26,'授業リスト(学位)'!$A$7:$K$222,5,FALSE)=0,"",VLOOKUP($A26,'授業リスト(学位)'!$A$7:$K$222,5,FALSE)))</f>
        <v/>
      </c>
      <c r="F26" s="13" t="str">
        <f>IF(ISERROR(VLOOKUP($A26,'授業リスト(学位)'!$A$7:$K$222,6,FALSE)),"",IF(VLOOKUP($A26,'授業リスト(学位)'!$A$7:$K$222,6,FALSE)=0,"",VLOOKUP($A26,'授業リスト(学位)'!$A$7:$K$222,6,FALSE)))</f>
        <v/>
      </c>
      <c r="G26" s="14" t="str">
        <f>IF(ISERROR(VLOOKUP($A26,'授業リスト(学位)'!$A$7:$K$222,7,FALSE)),"",IF(VLOOKUP($A26,'授業リスト(学位)'!$A$7:$K$222,7,FALSE)=0,"",VLOOKUP($A26,'授業リスト(学位)'!$A$7:$K$222,7,FALSE)))</f>
        <v/>
      </c>
      <c r="H26" s="15" t="str">
        <f>IF(ISERROR(VLOOKUP($A26,'授業リスト(学位)'!$A$7:$K$222,8,FALSE)),"",IF(VLOOKUP($A26,'授業リスト(学位)'!$A$7:$K$222,8,FALSE)=0,"",VLOOKUP($A26,'授業リスト(学位)'!$A$7:$K$222,8,FALSE)))</f>
        <v/>
      </c>
      <c r="I26" s="15" t="str">
        <f>IF(ISERROR(VLOOKUP($A26,'授業リスト(学位)'!$A$7:$K$222,9,FALSE)),"",IF(VLOOKUP($A26,'授業リスト(学位)'!$A$7:$K$222,9,FALSE)=0,"",VLOOKUP($A26,'授業リスト(学位)'!$A$7:$K$222,9,FALSE)))</f>
        <v/>
      </c>
      <c r="J26" s="15" t="str">
        <f>IF(ISERROR(VLOOKUP($A26,'授業リスト(学位)'!$A$7:$K$222,10,FALSE)),"",IF(VLOOKUP($A26,'授業リスト(学位)'!$A$7:$K$222,10,FALSE)=0,"",VLOOKUP($A26,'授業リスト(学位)'!$A$7:$K$222,10,FALSE)))</f>
        <v/>
      </c>
      <c r="K26" s="15" t="str">
        <f>IF(ISERROR(VLOOKUP($A26,'授業リスト(学位)'!$A$7:$K$222,10,FALSE)),"",IF(VLOOKUP($A26,'授業リスト(学位)'!$A$7:$K$222,10,FALSE)=0,"",VLOOKUP($A26,'授業リスト(学位)'!$A$7:$K$222,10,FALSE)))</f>
        <v/>
      </c>
      <c r="L26" s="5">
        <f t="shared" si="0"/>
        <v>0</v>
      </c>
    </row>
    <row r="27" spans="1:12">
      <c r="A27" s="115"/>
      <c r="B27" s="11" t="str">
        <f>IF(ISERROR(VLOOKUP($A27,'授業リスト(学位)'!$A$7:$K$222,2,FALSE)),"",IF(VLOOKUP($A27,'授業リスト(学位)'!$A$7:$K$222,2,FALSE)=0,"",VLOOKUP($A27,'授業リスト(学位)'!$A$7:$K$222,2,FALSE)))</f>
        <v/>
      </c>
      <c r="C27" s="12" t="str">
        <f>IF(ISERROR(VLOOKUP($A27,'授業リスト(学位)'!$A$7:$K$222,3,FALSE)),"",IF(VLOOKUP($A27,'授業リスト(学位)'!$A$7:$K$222,3,FALSE)=0,"",VLOOKUP($A27,'授業リスト(学位)'!$A$7:$K$222,3,FALSE)))</f>
        <v/>
      </c>
      <c r="D27" s="12" t="str">
        <f>IF(ISERROR(VLOOKUP($A27,'授業リスト(学位)'!$A$7:$K$222,4,FALSE)),"",IF(VLOOKUP($A27,'授業リスト(学位)'!$A$7:$K$222,4,FALSE)=0,"",VLOOKUP($A27,'授業リスト(学位)'!$A$7:$K$222,4,FALSE)))</f>
        <v/>
      </c>
      <c r="E27" s="12" t="str">
        <f>IF(ISERROR(VLOOKUP($A27,'授業リスト(学位)'!$A$7:$K$222,5,FALSE)),"",IF(VLOOKUP($A27,'授業リスト(学位)'!$A$7:$K$222,5,FALSE)=0,"",VLOOKUP($A27,'授業リスト(学位)'!$A$7:$K$222,5,FALSE)))</f>
        <v/>
      </c>
      <c r="F27" s="13" t="str">
        <f>IF(ISERROR(VLOOKUP($A27,'授業リスト(学位)'!$A$7:$K$222,6,FALSE)),"",IF(VLOOKUP($A27,'授業リスト(学位)'!$A$7:$K$222,6,FALSE)=0,"",VLOOKUP($A27,'授業リスト(学位)'!$A$7:$K$222,6,FALSE)))</f>
        <v/>
      </c>
      <c r="G27" s="14" t="str">
        <f>IF(ISERROR(VLOOKUP($A27,'授業リスト(学位)'!$A$7:$K$222,7,FALSE)),"",IF(VLOOKUP($A27,'授業リスト(学位)'!$A$7:$K$222,7,FALSE)=0,"",VLOOKUP($A27,'授業リスト(学位)'!$A$7:$K$222,7,FALSE)))</f>
        <v/>
      </c>
      <c r="H27" s="15" t="str">
        <f>IF(ISERROR(VLOOKUP($A27,'授業リスト(学位)'!$A$7:$K$222,8,FALSE)),"",IF(VLOOKUP($A27,'授業リスト(学位)'!$A$7:$K$222,8,FALSE)=0,"",VLOOKUP($A27,'授業リスト(学位)'!$A$7:$K$222,8,FALSE)))</f>
        <v/>
      </c>
      <c r="I27" s="15" t="str">
        <f>IF(ISERROR(VLOOKUP($A27,'授業リスト(学位)'!$A$7:$K$222,9,FALSE)),"",IF(VLOOKUP($A27,'授業リスト(学位)'!$A$7:$K$222,9,FALSE)=0,"",VLOOKUP($A27,'授業リスト(学位)'!$A$7:$K$222,9,FALSE)))</f>
        <v/>
      </c>
      <c r="J27" s="15" t="str">
        <f>IF(ISERROR(VLOOKUP($A27,'授業リスト(学位)'!$A$7:$K$222,10,FALSE)),"",IF(VLOOKUP($A27,'授業リスト(学位)'!$A$7:$K$222,10,FALSE)=0,"",VLOOKUP($A27,'授業リスト(学位)'!$A$7:$K$222,10,FALSE)))</f>
        <v/>
      </c>
      <c r="K27" s="15" t="str">
        <f>IF(ISERROR(VLOOKUP($A27,'授業リスト(学位)'!$A$7:$K$222,10,FALSE)),"",IF(VLOOKUP($A27,'授業リスト(学位)'!$A$7:$K$222,10,FALSE)=0,"",VLOOKUP($A27,'授業リスト(学位)'!$A$7:$K$222,10,FALSE)))</f>
        <v/>
      </c>
      <c r="L27" s="5">
        <f t="shared" si="0"/>
        <v>0</v>
      </c>
    </row>
    <row r="28" spans="1:12">
      <c r="A28" s="115"/>
      <c r="B28" s="11" t="str">
        <f>IF(ISERROR(VLOOKUP($A28,'授業リスト(学位)'!$A$7:$K$222,2,FALSE)),"",IF(VLOOKUP($A28,'授業リスト(学位)'!$A$7:$K$222,2,FALSE)=0,"",VLOOKUP($A28,'授業リスト(学位)'!$A$7:$K$222,2,FALSE)))</f>
        <v/>
      </c>
      <c r="C28" s="12" t="str">
        <f>IF(ISERROR(VLOOKUP($A28,'授業リスト(学位)'!$A$7:$K$222,3,FALSE)),"",IF(VLOOKUP($A28,'授業リスト(学位)'!$A$7:$K$222,3,FALSE)=0,"",VLOOKUP($A28,'授業リスト(学位)'!$A$7:$K$222,3,FALSE)))</f>
        <v/>
      </c>
      <c r="D28" s="12" t="str">
        <f>IF(ISERROR(VLOOKUP($A28,'授業リスト(学位)'!$A$7:$K$222,4,FALSE)),"",IF(VLOOKUP($A28,'授業リスト(学位)'!$A$7:$K$222,4,FALSE)=0,"",VLOOKUP($A28,'授業リスト(学位)'!$A$7:$K$222,4,FALSE)))</f>
        <v/>
      </c>
      <c r="E28" s="12" t="str">
        <f>IF(ISERROR(VLOOKUP($A28,'授業リスト(学位)'!$A$7:$K$222,5,FALSE)),"",IF(VLOOKUP($A28,'授業リスト(学位)'!$A$7:$K$222,5,FALSE)=0,"",VLOOKUP($A28,'授業リスト(学位)'!$A$7:$K$222,5,FALSE)))</f>
        <v/>
      </c>
      <c r="F28" s="13" t="str">
        <f>IF(ISERROR(VLOOKUP($A28,'授業リスト(学位)'!$A$7:$K$222,6,FALSE)),"",IF(VLOOKUP($A28,'授業リスト(学位)'!$A$7:$K$222,6,FALSE)=0,"",VLOOKUP($A28,'授業リスト(学位)'!$A$7:$K$222,6,FALSE)))</f>
        <v/>
      </c>
      <c r="G28" s="14" t="str">
        <f>IF(ISERROR(VLOOKUP($A28,'授業リスト(学位)'!$A$7:$K$222,7,FALSE)),"",IF(VLOOKUP($A28,'授業リスト(学位)'!$A$7:$K$222,7,FALSE)=0,"",VLOOKUP($A28,'授業リスト(学位)'!$A$7:$K$222,7,FALSE)))</f>
        <v/>
      </c>
      <c r="H28" s="15" t="str">
        <f>IF(ISERROR(VLOOKUP($A28,'授業リスト(学位)'!$A$7:$K$222,8,FALSE)),"",IF(VLOOKUP($A28,'授業リスト(学位)'!$A$7:$K$222,8,FALSE)=0,"",VLOOKUP($A28,'授業リスト(学位)'!$A$7:$K$222,8,FALSE)))</f>
        <v/>
      </c>
      <c r="I28" s="15" t="str">
        <f>IF(ISERROR(VLOOKUP($A28,'授業リスト(学位)'!$A$7:$K$222,9,FALSE)),"",IF(VLOOKUP($A28,'授業リスト(学位)'!$A$7:$K$222,9,FALSE)=0,"",VLOOKUP($A28,'授業リスト(学位)'!$A$7:$K$222,9,FALSE)))</f>
        <v/>
      </c>
      <c r="J28" s="15" t="str">
        <f>IF(ISERROR(VLOOKUP($A28,'授業リスト(学位)'!$A$7:$K$222,10,FALSE)),"",IF(VLOOKUP($A28,'授業リスト(学位)'!$A$7:$K$222,10,FALSE)=0,"",VLOOKUP($A28,'授業リスト(学位)'!$A$7:$K$222,10,FALSE)))</f>
        <v/>
      </c>
      <c r="K28" s="15" t="str">
        <f>IF(ISERROR(VLOOKUP($A28,'授業リスト(学位)'!$A$7:$K$222,10,FALSE)),"",IF(VLOOKUP($A28,'授業リスト(学位)'!$A$7:$K$222,10,FALSE)=0,"",VLOOKUP($A28,'授業リスト(学位)'!$A$7:$K$222,10,FALSE)))</f>
        <v/>
      </c>
      <c r="L28" s="5">
        <f t="shared" si="0"/>
        <v>0</v>
      </c>
    </row>
    <row r="29" spans="1:12">
      <c r="A29" s="115"/>
      <c r="B29" s="11" t="str">
        <f>IF(ISERROR(VLOOKUP($A29,'授業リスト(学位)'!$A$7:$K$222,2,FALSE)),"",IF(VLOOKUP($A29,'授業リスト(学位)'!$A$7:$K$222,2,FALSE)=0,"",VLOOKUP($A29,'授業リスト(学位)'!$A$7:$K$222,2,FALSE)))</f>
        <v/>
      </c>
      <c r="C29" s="12" t="str">
        <f>IF(ISERROR(VLOOKUP($A29,'授業リスト(学位)'!$A$7:$K$222,3,FALSE)),"",IF(VLOOKUP($A29,'授業リスト(学位)'!$A$7:$K$222,3,FALSE)=0,"",VLOOKUP($A29,'授業リスト(学位)'!$A$7:$K$222,3,FALSE)))</f>
        <v/>
      </c>
      <c r="D29" s="12" t="str">
        <f>IF(ISERROR(VLOOKUP($A29,'授業リスト(学位)'!$A$7:$K$222,4,FALSE)),"",IF(VLOOKUP($A29,'授業リスト(学位)'!$A$7:$K$222,4,FALSE)=0,"",VLOOKUP($A29,'授業リスト(学位)'!$A$7:$K$222,4,FALSE)))</f>
        <v/>
      </c>
      <c r="E29" s="12" t="str">
        <f>IF(ISERROR(VLOOKUP($A29,'授業リスト(学位)'!$A$7:$K$222,5,FALSE)),"",IF(VLOOKUP($A29,'授業リスト(学位)'!$A$7:$K$222,5,FALSE)=0,"",VLOOKUP($A29,'授業リスト(学位)'!$A$7:$K$222,5,FALSE)))</f>
        <v/>
      </c>
      <c r="F29" s="13" t="str">
        <f>IF(ISERROR(VLOOKUP($A29,'授業リスト(学位)'!$A$7:$K$222,6,FALSE)),"",IF(VLOOKUP($A29,'授業リスト(学位)'!$A$7:$K$222,6,FALSE)=0,"",VLOOKUP($A29,'授業リスト(学位)'!$A$7:$K$222,6,FALSE)))</f>
        <v/>
      </c>
      <c r="G29" s="14" t="str">
        <f>IF(ISERROR(VLOOKUP($A29,'授業リスト(学位)'!$A$7:$K$222,7,FALSE)),"",IF(VLOOKUP($A29,'授業リスト(学位)'!$A$7:$K$222,7,FALSE)=0,"",VLOOKUP($A29,'授業リスト(学位)'!$A$7:$K$222,7,FALSE)))</f>
        <v/>
      </c>
      <c r="H29" s="15" t="str">
        <f>IF(ISERROR(VLOOKUP($A29,'授業リスト(学位)'!$A$7:$K$222,8,FALSE)),"",IF(VLOOKUP($A29,'授業リスト(学位)'!$A$7:$K$222,8,FALSE)=0,"",VLOOKUP($A29,'授業リスト(学位)'!$A$7:$K$222,8,FALSE)))</f>
        <v/>
      </c>
      <c r="I29" s="15" t="str">
        <f>IF(ISERROR(VLOOKUP($A29,'授業リスト(学位)'!$A$7:$K$222,9,FALSE)),"",IF(VLOOKUP($A29,'授業リスト(学位)'!$A$7:$K$222,9,FALSE)=0,"",VLOOKUP($A29,'授業リスト(学位)'!$A$7:$K$222,9,FALSE)))</f>
        <v/>
      </c>
      <c r="J29" s="15" t="str">
        <f>IF(ISERROR(VLOOKUP($A29,'授業リスト(学位)'!$A$7:$K$222,10,FALSE)),"",IF(VLOOKUP($A29,'授業リスト(学位)'!$A$7:$K$222,10,FALSE)=0,"",VLOOKUP($A29,'授業リスト(学位)'!$A$7:$K$222,10,FALSE)))</f>
        <v/>
      </c>
      <c r="K29" s="15" t="str">
        <f>IF(ISERROR(VLOOKUP($A29,'授業リスト(学位)'!$A$7:$K$222,10,FALSE)),"",IF(VLOOKUP($A29,'授業リスト(学位)'!$A$7:$K$222,10,FALSE)=0,"",VLOOKUP($A29,'授業リスト(学位)'!$A$7:$K$222,10,FALSE)))</f>
        <v/>
      </c>
      <c r="L29" s="5">
        <f t="shared" si="0"/>
        <v>0</v>
      </c>
    </row>
    <row r="30" spans="1:12">
      <c r="A30" s="115"/>
      <c r="B30" s="11" t="str">
        <f>IF(ISERROR(VLOOKUP($A30,'授業リスト(学位)'!$A$7:$K$222,2,FALSE)),"",IF(VLOOKUP($A30,'授業リスト(学位)'!$A$7:$K$222,2,FALSE)=0,"",VLOOKUP($A30,'授業リスト(学位)'!$A$7:$K$222,2,FALSE)))</f>
        <v/>
      </c>
      <c r="C30" s="12" t="str">
        <f>IF(ISERROR(VLOOKUP($A30,'授業リスト(学位)'!$A$7:$K$222,3,FALSE)),"",IF(VLOOKUP($A30,'授業リスト(学位)'!$A$7:$K$222,3,FALSE)=0,"",VLOOKUP($A30,'授業リスト(学位)'!$A$7:$K$222,3,FALSE)))</f>
        <v/>
      </c>
      <c r="D30" s="12" t="str">
        <f>IF(ISERROR(VLOOKUP($A30,'授業リスト(学位)'!$A$7:$K$222,4,FALSE)),"",IF(VLOOKUP($A30,'授業リスト(学位)'!$A$7:$K$222,4,FALSE)=0,"",VLOOKUP($A30,'授業リスト(学位)'!$A$7:$K$222,4,FALSE)))</f>
        <v/>
      </c>
      <c r="E30" s="12" t="str">
        <f>IF(ISERROR(VLOOKUP($A30,'授業リスト(学位)'!$A$7:$K$222,5,FALSE)),"",IF(VLOOKUP($A30,'授業リスト(学位)'!$A$7:$K$222,5,FALSE)=0,"",VLOOKUP($A30,'授業リスト(学位)'!$A$7:$K$222,5,FALSE)))</f>
        <v/>
      </c>
      <c r="F30" s="13" t="str">
        <f>IF(ISERROR(VLOOKUP($A30,'授業リスト(学位)'!$A$7:$K$222,6,FALSE)),"",IF(VLOOKUP($A30,'授業リスト(学位)'!$A$7:$K$222,6,FALSE)=0,"",VLOOKUP($A30,'授業リスト(学位)'!$A$7:$K$222,6,FALSE)))</f>
        <v/>
      </c>
      <c r="G30" s="14" t="str">
        <f>IF(ISERROR(VLOOKUP($A30,'授業リスト(学位)'!$A$7:$K$222,7,FALSE)),"",IF(VLOOKUP($A30,'授業リスト(学位)'!$A$7:$K$222,7,FALSE)=0,"",VLOOKUP($A30,'授業リスト(学位)'!$A$7:$K$222,7,FALSE)))</f>
        <v/>
      </c>
      <c r="H30" s="15" t="str">
        <f>IF(ISERROR(VLOOKUP($A30,'授業リスト(学位)'!$A$7:$K$222,8,FALSE)),"",IF(VLOOKUP($A30,'授業リスト(学位)'!$A$7:$K$222,8,FALSE)=0,"",VLOOKUP($A30,'授業リスト(学位)'!$A$7:$K$222,8,FALSE)))</f>
        <v/>
      </c>
      <c r="I30" s="15" t="str">
        <f>IF(ISERROR(VLOOKUP($A30,'授業リスト(学位)'!$A$7:$K$222,9,FALSE)),"",IF(VLOOKUP($A30,'授業リスト(学位)'!$A$7:$K$222,9,FALSE)=0,"",VLOOKUP($A30,'授業リスト(学位)'!$A$7:$K$222,9,FALSE)))</f>
        <v/>
      </c>
      <c r="J30" s="15" t="str">
        <f>IF(ISERROR(VLOOKUP($A30,'授業リスト(学位)'!$A$7:$K$222,10,FALSE)),"",IF(VLOOKUP($A30,'授業リスト(学位)'!$A$7:$K$222,10,FALSE)=0,"",VLOOKUP($A30,'授業リスト(学位)'!$A$7:$K$222,10,FALSE)))</f>
        <v/>
      </c>
      <c r="K30" s="15" t="str">
        <f>IF(ISERROR(VLOOKUP($A30,'授業リスト(学位)'!$A$7:$K$222,10,FALSE)),"",IF(VLOOKUP($A30,'授業リスト(学位)'!$A$7:$K$222,10,FALSE)=0,"",VLOOKUP($A30,'授業リスト(学位)'!$A$7:$K$222,10,FALSE)))</f>
        <v/>
      </c>
      <c r="L30" s="5">
        <f t="shared" si="0"/>
        <v>0</v>
      </c>
    </row>
    <row r="31" spans="1:12">
      <c r="A31" s="115"/>
      <c r="B31" s="11" t="str">
        <f>IF(ISERROR(VLOOKUP($A31,'授業リスト(学位)'!$A$7:$K$222,2,FALSE)),"",IF(VLOOKUP($A31,'授業リスト(学位)'!$A$7:$K$222,2,FALSE)=0,"",VLOOKUP($A31,'授業リスト(学位)'!$A$7:$K$222,2,FALSE)))</f>
        <v/>
      </c>
      <c r="C31" s="12" t="str">
        <f>IF(ISERROR(VLOOKUP($A31,'授業リスト(学位)'!$A$7:$K$222,3,FALSE)),"",IF(VLOOKUP($A31,'授業リスト(学位)'!$A$7:$K$222,3,FALSE)=0,"",VLOOKUP($A31,'授業リスト(学位)'!$A$7:$K$222,3,FALSE)))</f>
        <v/>
      </c>
      <c r="D31" s="12" t="str">
        <f>IF(ISERROR(VLOOKUP($A31,'授業リスト(学位)'!$A$7:$K$222,4,FALSE)),"",IF(VLOOKUP($A31,'授業リスト(学位)'!$A$7:$K$222,4,FALSE)=0,"",VLOOKUP($A31,'授業リスト(学位)'!$A$7:$K$222,4,FALSE)))</f>
        <v/>
      </c>
      <c r="E31" s="12" t="str">
        <f>IF(ISERROR(VLOOKUP($A31,'授業リスト(学位)'!$A$7:$K$222,5,FALSE)),"",IF(VLOOKUP($A31,'授業リスト(学位)'!$A$7:$K$222,5,FALSE)=0,"",VLOOKUP($A31,'授業リスト(学位)'!$A$7:$K$222,5,FALSE)))</f>
        <v/>
      </c>
      <c r="F31" s="13" t="str">
        <f>IF(ISERROR(VLOOKUP($A31,'授業リスト(学位)'!$A$7:$K$222,6,FALSE)),"",IF(VLOOKUP($A31,'授業リスト(学位)'!$A$7:$K$222,6,FALSE)=0,"",VLOOKUP($A31,'授業リスト(学位)'!$A$7:$K$222,6,FALSE)))</f>
        <v/>
      </c>
      <c r="G31" s="14" t="str">
        <f>IF(ISERROR(VLOOKUP($A31,'授業リスト(学位)'!$A$7:$K$222,7,FALSE)),"",IF(VLOOKUP($A31,'授業リスト(学位)'!$A$7:$K$222,7,FALSE)=0,"",VLOOKUP($A31,'授業リスト(学位)'!$A$7:$K$222,7,FALSE)))</f>
        <v/>
      </c>
      <c r="H31" s="15" t="str">
        <f>IF(ISERROR(VLOOKUP($A31,'授業リスト(学位)'!$A$7:$K$222,8,FALSE)),"",IF(VLOOKUP($A31,'授業リスト(学位)'!$A$7:$K$222,8,FALSE)=0,"",VLOOKUP($A31,'授業リスト(学位)'!$A$7:$K$222,8,FALSE)))</f>
        <v/>
      </c>
      <c r="I31" s="15" t="str">
        <f>IF(ISERROR(VLOOKUP($A31,'授業リスト(学位)'!$A$7:$K$222,9,FALSE)),"",IF(VLOOKUP($A31,'授業リスト(学位)'!$A$7:$K$222,9,FALSE)=0,"",VLOOKUP($A31,'授業リスト(学位)'!$A$7:$K$222,9,FALSE)))</f>
        <v/>
      </c>
      <c r="J31" s="15" t="str">
        <f>IF(ISERROR(VLOOKUP($A31,'授業リスト(学位)'!$A$7:$K$222,10,FALSE)),"",IF(VLOOKUP($A31,'授業リスト(学位)'!$A$7:$K$222,10,FALSE)=0,"",VLOOKUP($A31,'授業リスト(学位)'!$A$7:$K$222,10,FALSE)))</f>
        <v/>
      </c>
      <c r="K31" s="15" t="str">
        <f>IF(ISERROR(VLOOKUP($A31,'授業リスト(学位)'!$A$7:$K$222,10,FALSE)),"",IF(VLOOKUP($A31,'授業リスト(学位)'!$A$7:$K$222,10,FALSE)=0,"",VLOOKUP($A31,'授業リスト(学位)'!$A$7:$K$222,10,FALSE)))</f>
        <v/>
      </c>
      <c r="L31" s="5">
        <f t="shared" si="0"/>
        <v>0</v>
      </c>
    </row>
    <row r="32" spans="1:12">
      <c r="A32" s="115"/>
      <c r="B32" s="11" t="str">
        <f>IF(ISERROR(VLOOKUP($A32,'授業リスト(学位)'!$A$7:$K$222,2,FALSE)),"",IF(VLOOKUP($A32,'授業リスト(学位)'!$A$7:$K$222,2,FALSE)=0,"",VLOOKUP($A32,'授業リスト(学位)'!$A$7:$K$222,2,FALSE)))</f>
        <v/>
      </c>
      <c r="C32" s="12" t="str">
        <f>IF(ISERROR(VLOOKUP($A32,'授業リスト(学位)'!$A$7:$K$222,3,FALSE)),"",IF(VLOOKUP($A32,'授業リスト(学位)'!$A$7:$K$222,3,FALSE)=0,"",VLOOKUP($A32,'授業リスト(学位)'!$A$7:$K$222,3,FALSE)))</f>
        <v/>
      </c>
      <c r="D32" s="12" t="str">
        <f>IF(ISERROR(VLOOKUP($A32,'授業リスト(学位)'!$A$7:$K$222,4,FALSE)),"",IF(VLOOKUP($A32,'授業リスト(学位)'!$A$7:$K$222,4,FALSE)=0,"",VLOOKUP($A32,'授業リスト(学位)'!$A$7:$K$222,4,FALSE)))</f>
        <v/>
      </c>
      <c r="E32" s="12" t="str">
        <f>IF(ISERROR(VLOOKUP($A32,'授業リスト(学位)'!$A$7:$K$222,5,FALSE)),"",IF(VLOOKUP($A32,'授業リスト(学位)'!$A$7:$K$222,5,FALSE)=0,"",VLOOKUP($A32,'授業リスト(学位)'!$A$7:$K$222,5,FALSE)))</f>
        <v/>
      </c>
      <c r="F32" s="13" t="str">
        <f>IF(ISERROR(VLOOKUP($A32,'授業リスト(学位)'!$A$7:$K$222,6,FALSE)),"",IF(VLOOKUP($A32,'授業リスト(学位)'!$A$7:$K$222,6,FALSE)=0,"",VLOOKUP($A32,'授業リスト(学位)'!$A$7:$K$222,6,FALSE)))</f>
        <v/>
      </c>
      <c r="G32" s="14" t="str">
        <f>IF(ISERROR(VLOOKUP($A32,'授業リスト(学位)'!$A$7:$K$222,7,FALSE)),"",IF(VLOOKUP($A32,'授業リスト(学位)'!$A$7:$K$222,7,FALSE)=0,"",VLOOKUP($A32,'授業リスト(学位)'!$A$7:$K$222,7,FALSE)))</f>
        <v/>
      </c>
      <c r="H32" s="15" t="str">
        <f>IF(ISERROR(VLOOKUP($A32,'授業リスト(学位)'!$A$7:$K$222,8,FALSE)),"",IF(VLOOKUP($A32,'授業リスト(学位)'!$A$7:$K$222,8,FALSE)=0,"",VLOOKUP($A32,'授業リスト(学位)'!$A$7:$K$222,8,FALSE)))</f>
        <v/>
      </c>
      <c r="I32" s="15" t="str">
        <f>IF(ISERROR(VLOOKUP($A32,'授業リスト(学位)'!$A$7:$K$222,9,FALSE)),"",IF(VLOOKUP($A32,'授業リスト(学位)'!$A$7:$K$222,9,FALSE)=0,"",VLOOKUP($A32,'授業リスト(学位)'!$A$7:$K$222,9,FALSE)))</f>
        <v/>
      </c>
      <c r="J32" s="15" t="str">
        <f>IF(ISERROR(VLOOKUP($A32,'授業リスト(学位)'!$A$7:$K$222,10,FALSE)),"",IF(VLOOKUP($A32,'授業リスト(学位)'!$A$7:$K$222,10,FALSE)=0,"",VLOOKUP($A32,'授業リスト(学位)'!$A$7:$K$222,10,FALSE)))</f>
        <v/>
      </c>
      <c r="K32" s="15" t="str">
        <f>IF(ISERROR(VLOOKUP($A32,'授業リスト(学位)'!$A$7:$K$222,10,FALSE)),"",IF(VLOOKUP($A32,'授業リスト(学位)'!$A$7:$K$222,10,FALSE)=0,"",VLOOKUP($A32,'授業リスト(学位)'!$A$7:$K$222,10,FALSE)))</f>
        <v/>
      </c>
      <c r="L32" s="5">
        <f t="shared" si="0"/>
        <v>0</v>
      </c>
    </row>
    <row r="33" spans="1:12">
      <c r="A33" s="115"/>
      <c r="B33" s="11" t="str">
        <f>IF(ISERROR(VLOOKUP($A33,'授業リスト(学位)'!$A$7:$K$222,2,FALSE)),"",IF(VLOOKUP($A33,'授業リスト(学位)'!$A$7:$K$222,2,FALSE)=0,"",VLOOKUP($A33,'授業リスト(学位)'!$A$7:$K$222,2,FALSE)))</f>
        <v/>
      </c>
      <c r="C33" s="12" t="str">
        <f>IF(ISERROR(VLOOKUP($A33,'授業リスト(学位)'!$A$7:$K$222,3,FALSE)),"",IF(VLOOKUP($A33,'授業リスト(学位)'!$A$7:$K$222,3,FALSE)=0,"",VLOOKUP($A33,'授業リスト(学位)'!$A$7:$K$222,3,FALSE)))</f>
        <v/>
      </c>
      <c r="D33" s="12" t="str">
        <f>IF(ISERROR(VLOOKUP($A33,'授業リスト(学位)'!$A$7:$K$222,4,FALSE)),"",IF(VLOOKUP($A33,'授業リスト(学位)'!$A$7:$K$222,4,FALSE)=0,"",VLOOKUP($A33,'授業リスト(学位)'!$A$7:$K$222,4,FALSE)))</f>
        <v/>
      </c>
      <c r="E33" s="12" t="str">
        <f>IF(ISERROR(VLOOKUP($A33,'授業リスト(学位)'!$A$7:$K$222,5,FALSE)),"",IF(VLOOKUP($A33,'授業リスト(学位)'!$A$7:$K$222,5,FALSE)=0,"",VLOOKUP($A33,'授業リスト(学位)'!$A$7:$K$222,5,FALSE)))</f>
        <v/>
      </c>
      <c r="F33" s="13" t="str">
        <f>IF(ISERROR(VLOOKUP($A33,'授業リスト(学位)'!$A$7:$K$222,6,FALSE)),"",IF(VLOOKUP($A33,'授業リスト(学位)'!$A$7:$K$222,6,FALSE)=0,"",VLOOKUP($A33,'授業リスト(学位)'!$A$7:$K$222,6,FALSE)))</f>
        <v/>
      </c>
      <c r="G33" s="14" t="str">
        <f>IF(ISERROR(VLOOKUP($A33,'授業リスト(学位)'!$A$7:$K$222,7,FALSE)),"",IF(VLOOKUP($A33,'授業リスト(学位)'!$A$7:$K$222,7,FALSE)=0,"",VLOOKUP($A33,'授業リスト(学位)'!$A$7:$K$222,7,FALSE)))</f>
        <v/>
      </c>
      <c r="H33" s="15" t="str">
        <f>IF(ISERROR(VLOOKUP($A33,'授業リスト(学位)'!$A$7:$K$222,8,FALSE)),"",IF(VLOOKUP($A33,'授業リスト(学位)'!$A$7:$K$222,8,FALSE)=0,"",VLOOKUP($A33,'授業リスト(学位)'!$A$7:$K$222,8,FALSE)))</f>
        <v/>
      </c>
      <c r="I33" s="15" t="str">
        <f>IF(ISERROR(VLOOKUP($A33,'授業リスト(学位)'!$A$7:$K$222,9,FALSE)),"",IF(VLOOKUP($A33,'授業リスト(学位)'!$A$7:$K$222,9,FALSE)=0,"",VLOOKUP($A33,'授業リスト(学位)'!$A$7:$K$222,9,FALSE)))</f>
        <v/>
      </c>
      <c r="J33" s="15" t="str">
        <f>IF(ISERROR(VLOOKUP($A33,'授業リスト(学位)'!$A$7:$K$222,10,FALSE)),"",IF(VLOOKUP($A33,'授業リスト(学位)'!$A$7:$K$222,10,FALSE)=0,"",VLOOKUP($A33,'授業リスト(学位)'!$A$7:$K$222,10,FALSE)))</f>
        <v/>
      </c>
      <c r="K33" s="15" t="str">
        <f>IF(ISERROR(VLOOKUP($A33,'授業リスト(学位)'!$A$7:$K$222,10,FALSE)),"",IF(VLOOKUP($A33,'授業リスト(学位)'!$A$7:$K$222,10,FALSE)=0,"",VLOOKUP($A33,'授業リスト(学位)'!$A$7:$K$222,10,FALSE)))</f>
        <v/>
      </c>
      <c r="L33" s="5">
        <f t="shared" si="0"/>
        <v>0</v>
      </c>
    </row>
    <row r="34" spans="1:12">
      <c r="A34" s="115"/>
      <c r="B34" s="11" t="str">
        <f>IF(ISERROR(VLOOKUP($A34,'授業リスト(学位)'!$A$7:$K$222,2,FALSE)),"",IF(VLOOKUP($A34,'授業リスト(学位)'!$A$7:$K$222,2,FALSE)=0,"",VLOOKUP($A34,'授業リスト(学位)'!$A$7:$K$222,2,FALSE)))</f>
        <v/>
      </c>
      <c r="C34" s="12" t="str">
        <f>IF(ISERROR(VLOOKUP($A34,'授業リスト(学位)'!$A$7:$K$222,3,FALSE)),"",IF(VLOOKUP($A34,'授業リスト(学位)'!$A$7:$K$222,3,FALSE)=0,"",VLOOKUP($A34,'授業リスト(学位)'!$A$7:$K$222,3,FALSE)))</f>
        <v/>
      </c>
      <c r="D34" s="12" t="str">
        <f>IF(ISERROR(VLOOKUP($A34,'授業リスト(学位)'!$A$7:$K$222,4,FALSE)),"",IF(VLOOKUP($A34,'授業リスト(学位)'!$A$7:$K$222,4,FALSE)=0,"",VLOOKUP($A34,'授業リスト(学位)'!$A$7:$K$222,4,FALSE)))</f>
        <v/>
      </c>
      <c r="E34" s="12" t="str">
        <f>IF(ISERROR(VLOOKUP($A34,'授業リスト(学位)'!$A$7:$K$222,5,FALSE)),"",IF(VLOOKUP($A34,'授業リスト(学位)'!$A$7:$K$222,5,FALSE)=0,"",VLOOKUP($A34,'授業リスト(学位)'!$A$7:$K$222,5,FALSE)))</f>
        <v/>
      </c>
      <c r="F34" s="13" t="str">
        <f>IF(ISERROR(VLOOKUP($A34,'授業リスト(学位)'!$A$7:$K$222,6,FALSE)),"",IF(VLOOKUP($A34,'授業リスト(学位)'!$A$7:$K$222,6,FALSE)=0,"",VLOOKUP($A34,'授業リスト(学位)'!$A$7:$K$222,6,FALSE)))</f>
        <v/>
      </c>
      <c r="G34" s="14" t="str">
        <f>IF(ISERROR(VLOOKUP($A34,'授業リスト(学位)'!$A$7:$K$222,7,FALSE)),"",IF(VLOOKUP($A34,'授業リスト(学位)'!$A$7:$K$222,7,FALSE)=0,"",VLOOKUP($A34,'授業リスト(学位)'!$A$7:$K$222,7,FALSE)))</f>
        <v/>
      </c>
      <c r="H34" s="15" t="str">
        <f>IF(ISERROR(VLOOKUP($A34,'授業リスト(学位)'!$A$7:$K$222,8,FALSE)),"",IF(VLOOKUP($A34,'授業リスト(学位)'!$A$7:$K$222,8,FALSE)=0,"",VLOOKUP($A34,'授業リスト(学位)'!$A$7:$K$222,8,FALSE)))</f>
        <v/>
      </c>
      <c r="I34" s="15" t="str">
        <f>IF(ISERROR(VLOOKUP($A34,'授業リスト(学位)'!$A$7:$K$222,9,FALSE)),"",IF(VLOOKUP($A34,'授業リスト(学位)'!$A$7:$K$222,9,FALSE)=0,"",VLOOKUP($A34,'授業リスト(学位)'!$A$7:$K$222,9,FALSE)))</f>
        <v/>
      </c>
      <c r="J34" s="15" t="str">
        <f>IF(ISERROR(VLOOKUP($A34,'授業リスト(学位)'!$A$7:$K$222,10,FALSE)),"",IF(VLOOKUP($A34,'授業リスト(学位)'!$A$7:$K$222,10,FALSE)=0,"",VLOOKUP($A34,'授業リスト(学位)'!$A$7:$K$222,10,FALSE)))</f>
        <v/>
      </c>
      <c r="K34" s="15" t="str">
        <f>IF(ISERROR(VLOOKUP($A34,'授業リスト(学位)'!$A$7:$K$222,10,FALSE)),"",IF(VLOOKUP($A34,'授業リスト(学位)'!$A$7:$K$222,10,FALSE)=0,"",VLOOKUP($A34,'授業リスト(学位)'!$A$7:$K$222,10,FALSE)))</f>
        <v/>
      </c>
      <c r="L34" s="5">
        <f t="shared" si="0"/>
        <v>0</v>
      </c>
    </row>
    <row r="35" spans="1:12">
      <c r="A35" s="115"/>
      <c r="B35" s="11" t="str">
        <f>IF(ISERROR(VLOOKUP($A35,'授業リスト(学位)'!$A$7:$K$222,2,FALSE)),"",IF(VLOOKUP($A35,'授業リスト(学位)'!$A$7:$K$222,2,FALSE)=0,"",VLOOKUP($A35,'授業リスト(学位)'!$A$7:$K$222,2,FALSE)))</f>
        <v/>
      </c>
      <c r="C35" s="12" t="str">
        <f>IF(ISERROR(VLOOKUP($A35,'授業リスト(学位)'!$A$7:$K$222,3,FALSE)),"",IF(VLOOKUP($A35,'授業リスト(学位)'!$A$7:$K$222,3,FALSE)=0,"",VLOOKUP($A35,'授業リスト(学位)'!$A$7:$K$222,3,FALSE)))</f>
        <v/>
      </c>
      <c r="D35" s="12" t="str">
        <f>IF(ISERROR(VLOOKUP($A35,'授業リスト(学位)'!$A$7:$K$222,4,FALSE)),"",IF(VLOOKUP($A35,'授業リスト(学位)'!$A$7:$K$222,4,FALSE)=0,"",VLOOKUP($A35,'授業リスト(学位)'!$A$7:$K$222,4,FALSE)))</f>
        <v/>
      </c>
      <c r="E35" s="12" t="str">
        <f>IF(ISERROR(VLOOKUP($A35,'授業リスト(学位)'!$A$7:$K$222,5,FALSE)),"",IF(VLOOKUP($A35,'授業リスト(学位)'!$A$7:$K$222,5,FALSE)=0,"",VLOOKUP($A35,'授業リスト(学位)'!$A$7:$K$222,5,FALSE)))</f>
        <v/>
      </c>
      <c r="F35" s="13" t="str">
        <f>IF(ISERROR(VLOOKUP($A35,'授業リスト(学位)'!$A$7:$K$222,6,FALSE)),"",IF(VLOOKUP($A35,'授業リスト(学位)'!$A$7:$K$222,6,FALSE)=0,"",VLOOKUP($A35,'授業リスト(学位)'!$A$7:$K$222,6,FALSE)))</f>
        <v/>
      </c>
      <c r="G35" s="14" t="str">
        <f>IF(ISERROR(VLOOKUP($A35,'授業リスト(学位)'!$A$7:$K$222,7,FALSE)),"",IF(VLOOKUP($A35,'授業リスト(学位)'!$A$7:$K$222,7,FALSE)=0,"",VLOOKUP($A35,'授業リスト(学位)'!$A$7:$K$222,7,FALSE)))</f>
        <v/>
      </c>
      <c r="H35" s="15" t="str">
        <f>IF(ISERROR(VLOOKUP($A35,'授業リスト(学位)'!$A$7:$K$222,8,FALSE)),"",IF(VLOOKUP($A35,'授業リスト(学位)'!$A$7:$K$222,8,FALSE)=0,"",VLOOKUP($A35,'授業リスト(学位)'!$A$7:$K$222,8,FALSE)))</f>
        <v/>
      </c>
      <c r="I35" s="15" t="str">
        <f>IF(ISERROR(VLOOKUP($A35,'授業リスト(学位)'!$A$7:$K$222,9,FALSE)),"",IF(VLOOKUP($A35,'授業リスト(学位)'!$A$7:$K$222,9,FALSE)=0,"",VLOOKUP($A35,'授業リスト(学位)'!$A$7:$K$222,9,FALSE)))</f>
        <v/>
      </c>
      <c r="J35" s="15" t="str">
        <f>IF(ISERROR(VLOOKUP($A35,'授業リスト(学位)'!$A$7:$K$222,10,FALSE)),"",IF(VLOOKUP($A35,'授業リスト(学位)'!$A$7:$K$222,10,FALSE)=0,"",VLOOKUP($A35,'授業リスト(学位)'!$A$7:$K$222,10,FALSE)))</f>
        <v/>
      </c>
      <c r="K35" s="15" t="str">
        <f>IF(ISERROR(VLOOKUP($A35,'授業リスト(学位)'!$A$7:$K$222,10,FALSE)),"",IF(VLOOKUP($A35,'授業リスト(学位)'!$A$7:$K$222,10,FALSE)=0,"",VLOOKUP($A35,'授業リスト(学位)'!$A$7:$K$222,10,FALSE)))</f>
        <v/>
      </c>
      <c r="L35" s="5">
        <f t="shared" ref="L35" si="1">COUNTIF(B35:K35,"○")</f>
        <v>0</v>
      </c>
    </row>
    <row r="36" spans="1:12">
      <c r="A36" s="115"/>
      <c r="B36" s="11" t="str">
        <f>IF(ISERROR(VLOOKUP($A36,'授業リスト(学位)'!$A$7:$K$222,2,FALSE)),"",IF(VLOOKUP($A36,'授業リスト(学位)'!$A$7:$K$222,2,FALSE)=0,"",VLOOKUP($A36,'授業リスト(学位)'!$A$7:$K$222,2,FALSE)))</f>
        <v/>
      </c>
      <c r="C36" s="12" t="str">
        <f>IF(ISERROR(VLOOKUP($A36,'授業リスト(学位)'!$A$7:$K$222,3,FALSE)),"",IF(VLOOKUP($A36,'授業リスト(学位)'!$A$7:$K$222,3,FALSE)=0,"",VLOOKUP($A36,'授業リスト(学位)'!$A$7:$K$222,3,FALSE)))</f>
        <v/>
      </c>
      <c r="D36" s="12" t="str">
        <f>IF(ISERROR(VLOOKUP($A36,'授業リスト(学位)'!$A$7:$K$222,4,FALSE)),"",IF(VLOOKUP($A36,'授業リスト(学位)'!$A$7:$K$222,4,FALSE)=0,"",VLOOKUP($A36,'授業リスト(学位)'!$A$7:$K$222,4,FALSE)))</f>
        <v/>
      </c>
      <c r="E36" s="12" t="str">
        <f>IF(ISERROR(VLOOKUP($A36,'授業リスト(学位)'!$A$7:$K$222,5,FALSE)),"",IF(VLOOKUP($A36,'授業リスト(学位)'!$A$7:$K$222,5,FALSE)=0,"",VLOOKUP($A36,'授業リスト(学位)'!$A$7:$K$222,5,FALSE)))</f>
        <v/>
      </c>
      <c r="F36" s="13" t="str">
        <f>IF(ISERROR(VLOOKUP($A36,'授業リスト(学位)'!$A$7:$K$222,6,FALSE)),"",IF(VLOOKUP($A36,'授業リスト(学位)'!$A$7:$K$222,6,FALSE)=0,"",VLOOKUP($A36,'授業リスト(学位)'!$A$7:$K$222,6,FALSE)))</f>
        <v/>
      </c>
      <c r="G36" s="14" t="str">
        <f>IF(ISERROR(VLOOKUP($A36,'授業リスト(学位)'!$A$7:$K$222,7,FALSE)),"",IF(VLOOKUP($A36,'授業リスト(学位)'!$A$7:$K$222,7,FALSE)=0,"",VLOOKUP($A36,'授業リスト(学位)'!$A$7:$K$222,7,FALSE)))</f>
        <v/>
      </c>
      <c r="H36" s="15" t="str">
        <f>IF(ISERROR(VLOOKUP($A36,'授業リスト(学位)'!$A$7:$K$222,8,FALSE)),"",IF(VLOOKUP($A36,'授業リスト(学位)'!$A$7:$K$222,8,FALSE)=0,"",VLOOKUP($A36,'授業リスト(学位)'!$A$7:$K$222,8,FALSE)))</f>
        <v/>
      </c>
      <c r="I36" s="15" t="str">
        <f>IF(ISERROR(VLOOKUP($A36,'授業リスト(学位)'!$A$7:$K$222,9,FALSE)),"",IF(VLOOKUP($A36,'授業リスト(学位)'!$A$7:$K$222,9,FALSE)=0,"",VLOOKUP($A36,'授業リスト(学位)'!$A$7:$K$222,9,FALSE)))</f>
        <v/>
      </c>
      <c r="J36" s="15" t="str">
        <f>IF(ISERROR(VLOOKUP($A36,'授業リスト(学位)'!$A$7:$K$222,10,FALSE)),"",IF(VLOOKUP($A36,'授業リスト(学位)'!$A$7:$K$222,10,FALSE)=0,"",VLOOKUP($A36,'授業リスト(学位)'!$A$7:$K$222,10,FALSE)))</f>
        <v/>
      </c>
      <c r="K36" s="15" t="str">
        <f>IF(ISERROR(VLOOKUP($A36,'授業リスト(学位)'!$A$7:$K$222,10,FALSE)),"",IF(VLOOKUP($A36,'授業リスト(学位)'!$A$7:$K$222,10,FALSE)=0,"",VLOOKUP($A36,'授業リスト(学位)'!$A$7:$K$222,10,FALSE)))</f>
        <v/>
      </c>
      <c r="L36" s="5">
        <f t="shared" ref="L36:L42" si="2">COUNTIF(B36:K36,"○")</f>
        <v>0</v>
      </c>
    </row>
    <row r="37" spans="1:12">
      <c r="A37" s="115"/>
      <c r="B37" s="11" t="str">
        <f>IF(ISERROR(VLOOKUP($A37,'授業リスト(学位)'!$A$7:$K$222,2,FALSE)),"",IF(VLOOKUP($A37,'授業リスト(学位)'!$A$7:$K$222,2,FALSE)=0,"",VLOOKUP($A37,'授業リスト(学位)'!$A$7:$K$222,2,FALSE)))</f>
        <v/>
      </c>
      <c r="C37" s="12" t="str">
        <f>IF(ISERROR(VLOOKUP($A37,'授業リスト(学位)'!$A$7:$K$222,3,FALSE)),"",IF(VLOOKUP($A37,'授業リスト(学位)'!$A$7:$K$222,3,FALSE)=0,"",VLOOKUP($A37,'授業リスト(学位)'!$A$7:$K$222,3,FALSE)))</f>
        <v/>
      </c>
      <c r="D37" s="12" t="str">
        <f>IF(ISERROR(VLOOKUP($A37,'授業リスト(学位)'!$A$7:$K$222,4,FALSE)),"",IF(VLOOKUP($A37,'授業リスト(学位)'!$A$7:$K$222,4,FALSE)=0,"",VLOOKUP($A37,'授業リスト(学位)'!$A$7:$K$222,4,FALSE)))</f>
        <v/>
      </c>
      <c r="E37" s="12" t="str">
        <f>IF(ISERROR(VLOOKUP($A37,'授業リスト(学位)'!$A$7:$K$222,5,FALSE)),"",IF(VLOOKUP($A37,'授業リスト(学位)'!$A$7:$K$222,5,FALSE)=0,"",VLOOKUP($A37,'授業リスト(学位)'!$A$7:$K$222,5,FALSE)))</f>
        <v/>
      </c>
      <c r="F37" s="13" t="str">
        <f>IF(ISERROR(VLOOKUP($A37,'授業リスト(学位)'!$A$7:$K$222,6,FALSE)),"",IF(VLOOKUP($A37,'授業リスト(学位)'!$A$7:$K$222,6,FALSE)=0,"",VLOOKUP($A37,'授業リスト(学位)'!$A$7:$K$222,6,FALSE)))</f>
        <v/>
      </c>
      <c r="G37" s="14" t="str">
        <f>IF(ISERROR(VLOOKUP($A37,'授業リスト(学位)'!$A$7:$K$222,7,FALSE)),"",IF(VLOOKUP($A37,'授業リスト(学位)'!$A$7:$K$222,7,FALSE)=0,"",VLOOKUP($A37,'授業リスト(学位)'!$A$7:$K$222,7,FALSE)))</f>
        <v/>
      </c>
      <c r="H37" s="15" t="str">
        <f>IF(ISERROR(VLOOKUP($A37,'授業リスト(学位)'!$A$7:$K$222,8,FALSE)),"",IF(VLOOKUP($A37,'授業リスト(学位)'!$A$7:$K$222,8,FALSE)=0,"",VLOOKUP($A37,'授業リスト(学位)'!$A$7:$K$222,8,FALSE)))</f>
        <v/>
      </c>
      <c r="I37" s="15" t="str">
        <f>IF(ISERROR(VLOOKUP($A37,'授業リスト(学位)'!$A$7:$K$222,9,FALSE)),"",IF(VLOOKUP($A37,'授業リスト(学位)'!$A$7:$K$222,9,FALSE)=0,"",VLOOKUP($A37,'授業リスト(学位)'!$A$7:$K$222,9,FALSE)))</f>
        <v/>
      </c>
      <c r="J37" s="15" t="str">
        <f>IF(ISERROR(VLOOKUP($A37,'授業リスト(学位)'!$A$7:$K$222,10,FALSE)),"",IF(VLOOKUP($A37,'授業リスト(学位)'!$A$7:$K$222,10,FALSE)=0,"",VLOOKUP($A37,'授業リスト(学位)'!$A$7:$K$222,10,FALSE)))</f>
        <v/>
      </c>
      <c r="K37" s="15" t="str">
        <f>IF(ISERROR(VLOOKUP($A37,'授業リスト(学位)'!$A$7:$K$222,10,FALSE)),"",IF(VLOOKUP($A37,'授業リスト(学位)'!$A$7:$K$222,10,FALSE)=0,"",VLOOKUP($A37,'授業リスト(学位)'!$A$7:$K$222,10,FALSE)))</f>
        <v/>
      </c>
      <c r="L37" s="5">
        <f t="shared" si="2"/>
        <v>0</v>
      </c>
    </row>
    <row r="38" spans="1:12">
      <c r="A38" s="115"/>
      <c r="B38" s="11" t="str">
        <f>IF(ISERROR(VLOOKUP($A38,'授業リスト(学位)'!$A$7:$K$222,2,FALSE)),"",IF(VLOOKUP($A38,'授業リスト(学位)'!$A$7:$K$222,2,FALSE)=0,"",VLOOKUP($A38,'授業リスト(学位)'!$A$7:$K$222,2,FALSE)))</f>
        <v/>
      </c>
      <c r="C38" s="12" t="str">
        <f>IF(ISERROR(VLOOKUP($A38,'授業リスト(学位)'!$A$7:$K$222,3,FALSE)),"",IF(VLOOKUP($A38,'授業リスト(学位)'!$A$7:$K$222,3,FALSE)=0,"",VLOOKUP($A38,'授業リスト(学位)'!$A$7:$K$222,3,FALSE)))</f>
        <v/>
      </c>
      <c r="D38" s="12" t="str">
        <f>IF(ISERROR(VLOOKUP($A38,'授業リスト(学位)'!$A$7:$K$222,4,FALSE)),"",IF(VLOOKUP($A38,'授業リスト(学位)'!$A$7:$K$222,4,FALSE)=0,"",VLOOKUP($A38,'授業リスト(学位)'!$A$7:$K$222,4,FALSE)))</f>
        <v/>
      </c>
      <c r="E38" s="12" t="str">
        <f>IF(ISERROR(VLOOKUP($A38,'授業リスト(学位)'!$A$7:$K$222,5,FALSE)),"",IF(VLOOKUP($A38,'授業リスト(学位)'!$A$7:$K$222,5,FALSE)=0,"",VLOOKUP($A38,'授業リスト(学位)'!$A$7:$K$222,5,FALSE)))</f>
        <v/>
      </c>
      <c r="F38" s="13" t="str">
        <f>IF(ISERROR(VLOOKUP($A38,'授業リスト(学位)'!$A$7:$K$222,6,FALSE)),"",IF(VLOOKUP($A38,'授業リスト(学位)'!$A$7:$K$222,6,FALSE)=0,"",VLOOKUP($A38,'授業リスト(学位)'!$A$7:$K$222,6,FALSE)))</f>
        <v/>
      </c>
      <c r="G38" s="14" t="str">
        <f>IF(ISERROR(VLOOKUP($A38,'授業リスト(学位)'!$A$7:$K$222,7,FALSE)),"",IF(VLOOKUP($A38,'授業リスト(学位)'!$A$7:$K$222,7,FALSE)=0,"",VLOOKUP($A38,'授業リスト(学位)'!$A$7:$K$222,7,FALSE)))</f>
        <v/>
      </c>
      <c r="H38" s="15" t="str">
        <f>IF(ISERROR(VLOOKUP($A38,'授業リスト(学位)'!$A$7:$K$222,8,FALSE)),"",IF(VLOOKUP($A38,'授業リスト(学位)'!$A$7:$K$222,8,FALSE)=0,"",VLOOKUP($A38,'授業リスト(学位)'!$A$7:$K$222,8,FALSE)))</f>
        <v/>
      </c>
      <c r="I38" s="15" t="str">
        <f>IF(ISERROR(VLOOKUP($A38,'授業リスト(学位)'!$A$7:$K$222,9,FALSE)),"",IF(VLOOKUP($A38,'授業リスト(学位)'!$A$7:$K$222,9,FALSE)=0,"",VLOOKUP($A38,'授業リスト(学位)'!$A$7:$K$222,9,FALSE)))</f>
        <v/>
      </c>
      <c r="J38" s="15" t="str">
        <f>IF(ISERROR(VLOOKUP($A38,'授業リスト(学位)'!$A$7:$K$222,10,FALSE)),"",IF(VLOOKUP($A38,'授業リスト(学位)'!$A$7:$K$222,10,FALSE)=0,"",VLOOKUP($A38,'授業リスト(学位)'!$A$7:$K$222,10,FALSE)))</f>
        <v/>
      </c>
      <c r="K38" s="15" t="str">
        <f>IF(ISERROR(VLOOKUP($A38,'授業リスト(学位)'!$A$7:$K$222,10,FALSE)),"",IF(VLOOKUP($A38,'授業リスト(学位)'!$A$7:$K$222,10,FALSE)=0,"",VLOOKUP($A38,'授業リスト(学位)'!$A$7:$K$222,10,FALSE)))</f>
        <v/>
      </c>
      <c r="L38" s="5">
        <f t="shared" si="2"/>
        <v>0</v>
      </c>
    </row>
    <row r="39" spans="1:12">
      <c r="A39" s="115"/>
      <c r="B39" s="11" t="str">
        <f>IF(ISERROR(VLOOKUP($A39,'授業リスト(学位)'!$A$7:$K$222,2,FALSE)),"",IF(VLOOKUP($A39,'授業リスト(学位)'!$A$7:$K$222,2,FALSE)=0,"",VLOOKUP($A39,'授業リスト(学位)'!$A$7:$K$222,2,FALSE)))</f>
        <v/>
      </c>
      <c r="C39" s="12" t="str">
        <f>IF(ISERROR(VLOOKUP($A39,'授業リスト(学位)'!$A$7:$K$222,3,FALSE)),"",IF(VLOOKUP($A39,'授業リスト(学位)'!$A$7:$K$222,3,FALSE)=0,"",VLOOKUP($A39,'授業リスト(学位)'!$A$7:$K$222,3,FALSE)))</f>
        <v/>
      </c>
      <c r="D39" s="12" t="str">
        <f>IF(ISERROR(VLOOKUP($A39,'授業リスト(学位)'!$A$7:$K$222,4,FALSE)),"",IF(VLOOKUP($A39,'授業リスト(学位)'!$A$7:$K$222,4,FALSE)=0,"",VLOOKUP($A39,'授業リスト(学位)'!$A$7:$K$222,4,FALSE)))</f>
        <v/>
      </c>
      <c r="E39" s="12" t="str">
        <f>IF(ISERROR(VLOOKUP($A39,'授業リスト(学位)'!$A$7:$K$222,5,FALSE)),"",IF(VLOOKUP($A39,'授業リスト(学位)'!$A$7:$K$222,5,FALSE)=0,"",VLOOKUP($A39,'授業リスト(学位)'!$A$7:$K$222,5,FALSE)))</f>
        <v/>
      </c>
      <c r="F39" s="13" t="str">
        <f>IF(ISERROR(VLOOKUP($A39,'授業リスト(学位)'!$A$7:$K$222,6,FALSE)),"",IF(VLOOKUP($A39,'授業リスト(学位)'!$A$7:$K$222,6,FALSE)=0,"",VLOOKUP($A39,'授業リスト(学位)'!$A$7:$K$222,6,FALSE)))</f>
        <v/>
      </c>
      <c r="G39" s="14" t="str">
        <f>IF(ISERROR(VLOOKUP($A39,'授業リスト(学位)'!$A$7:$K$222,7,FALSE)),"",IF(VLOOKUP($A39,'授業リスト(学位)'!$A$7:$K$222,7,FALSE)=0,"",VLOOKUP($A39,'授業リスト(学位)'!$A$7:$K$222,7,FALSE)))</f>
        <v/>
      </c>
      <c r="H39" s="15" t="str">
        <f>IF(ISERROR(VLOOKUP($A39,'授業リスト(学位)'!$A$7:$K$222,8,FALSE)),"",IF(VLOOKUP($A39,'授業リスト(学位)'!$A$7:$K$222,8,FALSE)=0,"",VLOOKUP($A39,'授業リスト(学位)'!$A$7:$K$222,8,FALSE)))</f>
        <v/>
      </c>
      <c r="I39" s="15" t="str">
        <f>IF(ISERROR(VLOOKUP($A39,'授業リスト(学位)'!$A$7:$K$222,9,FALSE)),"",IF(VLOOKUP($A39,'授業リスト(学位)'!$A$7:$K$222,9,FALSE)=0,"",VLOOKUP($A39,'授業リスト(学位)'!$A$7:$K$222,9,FALSE)))</f>
        <v/>
      </c>
      <c r="J39" s="15" t="str">
        <f>IF(ISERROR(VLOOKUP($A39,'授業リスト(学位)'!$A$7:$K$222,10,FALSE)),"",IF(VLOOKUP($A39,'授業リスト(学位)'!$A$7:$K$222,10,FALSE)=0,"",VLOOKUP($A39,'授業リスト(学位)'!$A$7:$K$222,10,FALSE)))</f>
        <v/>
      </c>
      <c r="K39" s="15" t="str">
        <f>IF(ISERROR(VLOOKUP($A39,'授業リスト(学位)'!$A$7:$K$222,10,FALSE)),"",IF(VLOOKUP($A39,'授業リスト(学位)'!$A$7:$K$222,10,FALSE)=0,"",VLOOKUP($A39,'授業リスト(学位)'!$A$7:$K$222,10,FALSE)))</f>
        <v/>
      </c>
      <c r="L39" s="5">
        <f t="shared" si="2"/>
        <v>0</v>
      </c>
    </row>
    <row r="40" spans="1:12">
      <c r="A40" s="115"/>
      <c r="B40" s="11" t="str">
        <f>IF(ISERROR(VLOOKUP($A40,'授業リスト(学位)'!$A$7:$K$222,2,FALSE)),"",IF(VLOOKUP($A40,'授業リスト(学位)'!$A$7:$K$222,2,FALSE)=0,"",VLOOKUP($A40,'授業リスト(学位)'!$A$7:$K$222,2,FALSE)))</f>
        <v/>
      </c>
      <c r="C40" s="12" t="str">
        <f>IF(ISERROR(VLOOKUP($A40,'授業リスト(学位)'!$A$7:$K$222,3,FALSE)),"",IF(VLOOKUP($A40,'授業リスト(学位)'!$A$7:$K$222,3,FALSE)=0,"",VLOOKUP($A40,'授業リスト(学位)'!$A$7:$K$222,3,FALSE)))</f>
        <v/>
      </c>
      <c r="D40" s="12" t="str">
        <f>IF(ISERROR(VLOOKUP($A40,'授業リスト(学位)'!$A$7:$K$222,4,FALSE)),"",IF(VLOOKUP($A40,'授業リスト(学位)'!$A$7:$K$222,4,FALSE)=0,"",VLOOKUP($A40,'授業リスト(学位)'!$A$7:$K$222,4,FALSE)))</f>
        <v/>
      </c>
      <c r="E40" s="12" t="str">
        <f>IF(ISERROR(VLOOKUP($A40,'授業リスト(学位)'!$A$7:$K$222,5,FALSE)),"",IF(VLOOKUP($A40,'授業リスト(学位)'!$A$7:$K$222,5,FALSE)=0,"",VLOOKUP($A40,'授業リスト(学位)'!$A$7:$K$222,5,FALSE)))</f>
        <v/>
      </c>
      <c r="F40" s="13" t="str">
        <f>IF(ISERROR(VLOOKUP($A40,'授業リスト(学位)'!$A$7:$K$222,6,FALSE)),"",IF(VLOOKUP($A40,'授業リスト(学位)'!$A$7:$K$222,6,FALSE)=0,"",VLOOKUP($A40,'授業リスト(学位)'!$A$7:$K$222,6,FALSE)))</f>
        <v/>
      </c>
      <c r="G40" s="14" t="str">
        <f>IF(ISERROR(VLOOKUP($A40,'授業リスト(学位)'!$A$7:$K$222,7,FALSE)),"",IF(VLOOKUP($A40,'授業リスト(学位)'!$A$7:$K$222,7,FALSE)=0,"",VLOOKUP($A40,'授業リスト(学位)'!$A$7:$K$222,7,FALSE)))</f>
        <v/>
      </c>
      <c r="H40" s="15" t="str">
        <f>IF(ISERROR(VLOOKUP($A40,'授業リスト(学位)'!$A$7:$K$222,8,FALSE)),"",IF(VLOOKUP($A40,'授業リスト(学位)'!$A$7:$K$222,8,FALSE)=0,"",VLOOKUP($A40,'授業リスト(学位)'!$A$7:$K$222,8,FALSE)))</f>
        <v/>
      </c>
      <c r="I40" s="15" t="str">
        <f>IF(ISERROR(VLOOKUP($A40,'授業リスト(学位)'!$A$7:$K$222,9,FALSE)),"",IF(VLOOKUP($A40,'授業リスト(学位)'!$A$7:$K$222,9,FALSE)=0,"",VLOOKUP($A40,'授業リスト(学位)'!$A$7:$K$222,9,FALSE)))</f>
        <v/>
      </c>
      <c r="J40" s="15" t="str">
        <f>IF(ISERROR(VLOOKUP($A40,'授業リスト(学位)'!$A$7:$K$222,10,FALSE)),"",IF(VLOOKUP($A40,'授業リスト(学位)'!$A$7:$K$222,10,FALSE)=0,"",VLOOKUP($A40,'授業リスト(学位)'!$A$7:$K$222,10,FALSE)))</f>
        <v/>
      </c>
      <c r="K40" s="15" t="str">
        <f>IF(ISERROR(VLOOKUP($A40,'授業リスト(学位)'!$A$7:$K$222,10,FALSE)),"",IF(VLOOKUP($A40,'授業リスト(学位)'!$A$7:$K$222,10,FALSE)=0,"",VLOOKUP($A40,'授業リスト(学位)'!$A$7:$K$222,10,FALSE)))</f>
        <v/>
      </c>
      <c r="L40" s="5">
        <f t="shared" si="2"/>
        <v>0</v>
      </c>
    </row>
    <row r="41" spans="1:12">
      <c r="A41" s="115"/>
      <c r="B41" s="11" t="str">
        <f>IF(ISERROR(VLOOKUP($A41,'授業リスト(学位)'!$A$7:$K$222,2,FALSE)),"",IF(VLOOKUP($A41,'授業リスト(学位)'!$A$7:$K$222,2,FALSE)=0,"",VLOOKUP($A41,'授業リスト(学位)'!$A$7:$K$222,2,FALSE)))</f>
        <v/>
      </c>
      <c r="C41" s="12" t="str">
        <f>IF(ISERROR(VLOOKUP($A41,'授業リスト(学位)'!$A$7:$K$222,3,FALSE)),"",IF(VLOOKUP($A41,'授業リスト(学位)'!$A$7:$K$222,3,FALSE)=0,"",VLOOKUP($A41,'授業リスト(学位)'!$A$7:$K$222,3,FALSE)))</f>
        <v/>
      </c>
      <c r="D41" s="12" t="str">
        <f>IF(ISERROR(VLOOKUP($A41,'授業リスト(学位)'!$A$7:$K$222,4,FALSE)),"",IF(VLOOKUP($A41,'授業リスト(学位)'!$A$7:$K$222,4,FALSE)=0,"",VLOOKUP($A41,'授業リスト(学位)'!$A$7:$K$222,4,FALSE)))</f>
        <v/>
      </c>
      <c r="E41" s="12" t="str">
        <f>IF(ISERROR(VLOOKUP($A41,'授業リスト(学位)'!$A$7:$K$222,5,FALSE)),"",IF(VLOOKUP($A41,'授業リスト(学位)'!$A$7:$K$222,5,FALSE)=0,"",VLOOKUP($A41,'授業リスト(学位)'!$A$7:$K$222,5,FALSE)))</f>
        <v/>
      </c>
      <c r="F41" s="13" t="str">
        <f>IF(ISERROR(VLOOKUP($A41,'授業リスト(学位)'!$A$7:$K$222,6,FALSE)),"",IF(VLOOKUP($A41,'授業リスト(学位)'!$A$7:$K$222,6,FALSE)=0,"",VLOOKUP($A41,'授業リスト(学位)'!$A$7:$K$222,6,FALSE)))</f>
        <v/>
      </c>
      <c r="G41" s="14" t="str">
        <f>IF(ISERROR(VLOOKUP($A41,'授業リスト(学位)'!$A$7:$K$222,7,FALSE)),"",IF(VLOOKUP($A41,'授業リスト(学位)'!$A$7:$K$222,7,FALSE)=0,"",VLOOKUP($A41,'授業リスト(学位)'!$A$7:$K$222,7,FALSE)))</f>
        <v/>
      </c>
      <c r="H41" s="15" t="str">
        <f>IF(ISERROR(VLOOKUP($A41,'授業リスト(学位)'!$A$7:$K$222,8,FALSE)),"",IF(VLOOKUP($A41,'授業リスト(学位)'!$A$7:$K$222,8,FALSE)=0,"",VLOOKUP($A41,'授業リスト(学位)'!$A$7:$K$222,8,FALSE)))</f>
        <v/>
      </c>
      <c r="I41" s="15" t="str">
        <f>IF(ISERROR(VLOOKUP($A41,'授業リスト(学位)'!$A$7:$K$222,9,FALSE)),"",IF(VLOOKUP($A41,'授業リスト(学位)'!$A$7:$K$222,9,FALSE)=0,"",VLOOKUP($A41,'授業リスト(学位)'!$A$7:$K$222,9,FALSE)))</f>
        <v/>
      </c>
      <c r="J41" s="15" t="str">
        <f>IF(ISERROR(VLOOKUP($A41,'授業リスト(学位)'!$A$7:$K$222,10,FALSE)),"",IF(VLOOKUP($A41,'授業リスト(学位)'!$A$7:$K$222,10,FALSE)=0,"",VLOOKUP($A41,'授業リスト(学位)'!$A$7:$K$222,10,FALSE)))</f>
        <v/>
      </c>
      <c r="K41" s="15" t="str">
        <f>IF(ISERROR(VLOOKUP($A41,'授業リスト(学位)'!$A$7:$K$222,10,FALSE)),"",IF(VLOOKUP($A41,'授業リスト(学位)'!$A$7:$K$222,10,FALSE)=0,"",VLOOKUP($A41,'授業リスト(学位)'!$A$7:$K$222,10,FALSE)))</f>
        <v/>
      </c>
      <c r="L41" s="5">
        <f t="shared" si="2"/>
        <v>0</v>
      </c>
    </row>
    <row r="42" spans="1:12">
      <c r="A42" s="115"/>
      <c r="B42" s="11" t="str">
        <f>IF(ISERROR(VLOOKUP($A42,'授業リスト(学位)'!$A$7:$K$222,2,FALSE)),"",IF(VLOOKUP($A42,'授業リスト(学位)'!$A$7:$K$222,2,FALSE)=0,"",VLOOKUP($A42,'授業リスト(学位)'!$A$7:$K$222,2,FALSE)))</f>
        <v/>
      </c>
      <c r="C42" s="12" t="str">
        <f>IF(ISERROR(VLOOKUP($A42,'授業リスト(学位)'!$A$7:$K$222,3,FALSE)),"",IF(VLOOKUP($A42,'授業リスト(学位)'!$A$7:$K$222,3,FALSE)=0,"",VLOOKUP($A42,'授業リスト(学位)'!$A$7:$K$222,3,FALSE)))</f>
        <v/>
      </c>
      <c r="D42" s="12" t="str">
        <f>IF(ISERROR(VLOOKUP($A42,'授業リスト(学位)'!$A$7:$K$222,4,FALSE)),"",IF(VLOOKUP($A42,'授業リスト(学位)'!$A$7:$K$222,4,FALSE)=0,"",VLOOKUP($A42,'授業リスト(学位)'!$A$7:$K$222,4,FALSE)))</f>
        <v/>
      </c>
      <c r="E42" s="12" t="str">
        <f>IF(ISERROR(VLOOKUP($A42,'授業リスト(学位)'!$A$7:$K$222,5,FALSE)),"",IF(VLOOKUP($A42,'授業リスト(学位)'!$A$7:$K$222,5,FALSE)=0,"",VLOOKUP($A42,'授業リスト(学位)'!$A$7:$K$222,5,FALSE)))</f>
        <v/>
      </c>
      <c r="F42" s="13" t="str">
        <f>IF(ISERROR(VLOOKUP($A42,'授業リスト(学位)'!$A$7:$K$222,6,FALSE)),"",IF(VLOOKUP($A42,'授業リスト(学位)'!$A$7:$K$222,6,FALSE)=0,"",VLOOKUP($A42,'授業リスト(学位)'!$A$7:$K$222,6,FALSE)))</f>
        <v/>
      </c>
      <c r="G42" s="14" t="str">
        <f>IF(ISERROR(VLOOKUP($A42,'授業リスト(学位)'!$A$7:$K$222,7,FALSE)),"",IF(VLOOKUP($A42,'授業リスト(学位)'!$A$7:$K$222,7,FALSE)=0,"",VLOOKUP($A42,'授業リスト(学位)'!$A$7:$K$222,7,FALSE)))</f>
        <v/>
      </c>
      <c r="H42" s="15" t="str">
        <f>IF(ISERROR(VLOOKUP($A42,'授業リスト(学位)'!$A$7:$K$222,8,FALSE)),"",IF(VLOOKUP($A42,'授業リスト(学位)'!$A$7:$K$222,8,FALSE)=0,"",VLOOKUP($A42,'授業リスト(学位)'!$A$7:$K$222,8,FALSE)))</f>
        <v/>
      </c>
      <c r="I42" s="15" t="str">
        <f>IF(ISERROR(VLOOKUP($A42,'授業リスト(学位)'!$A$7:$K$222,9,FALSE)),"",IF(VLOOKUP($A42,'授業リスト(学位)'!$A$7:$K$222,9,FALSE)=0,"",VLOOKUP($A42,'授業リスト(学位)'!$A$7:$K$222,9,FALSE)))</f>
        <v/>
      </c>
      <c r="J42" s="15" t="str">
        <f>IF(ISERROR(VLOOKUP($A42,'授業リスト(学位)'!$A$7:$K$222,10,FALSE)),"",IF(VLOOKUP($A42,'授業リスト(学位)'!$A$7:$K$222,10,FALSE)=0,"",VLOOKUP($A42,'授業リスト(学位)'!$A$7:$K$222,10,FALSE)))</f>
        <v/>
      </c>
      <c r="K42" s="15" t="str">
        <f>IF(ISERROR(VLOOKUP($A42,'授業リスト(学位)'!$A$7:$K$222,10,FALSE)),"",IF(VLOOKUP($A42,'授業リスト(学位)'!$A$7:$K$222,10,FALSE)=0,"",VLOOKUP($A42,'授業リスト(学位)'!$A$7:$K$222,10,FALSE)))</f>
        <v/>
      </c>
      <c r="L42" s="5">
        <f t="shared" si="2"/>
        <v>0</v>
      </c>
    </row>
    <row r="43" spans="1:12">
      <c r="A43" s="115"/>
      <c r="B43" s="11" t="str">
        <f>IF(ISERROR(VLOOKUP($A43,'授業リスト(学位)'!$A$7:$K$222,2,FALSE)),"",IF(VLOOKUP($A43,'授業リスト(学位)'!$A$7:$K$222,2,FALSE)=0,"",VLOOKUP($A43,'授業リスト(学位)'!$A$7:$K$222,2,FALSE)))</f>
        <v/>
      </c>
      <c r="C43" s="12" t="str">
        <f>IF(ISERROR(VLOOKUP($A43,'授業リスト(学位)'!$A$7:$K$222,3,FALSE)),"",IF(VLOOKUP($A43,'授業リスト(学位)'!$A$7:$K$222,3,FALSE)=0,"",VLOOKUP($A43,'授業リスト(学位)'!$A$7:$K$222,3,FALSE)))</f>
        <v/>
      </c>
      <c r="D43" s="12" t="str">
        <f>IF(ISERROR(VLOOKUP($A43,'授業リスト(学位)'!$A$7:$K$222,4,FALSE)),"",IF(VLOOKUP($A43,'授業リスト(学位)'!$A$7:$K$222,4,FALSE)=0,"",VLOOKUP($A43,'授業リスト(学位)'!$A$7:$K$222,4,FALSE)))</f>
        <v/>
      </c>
      <c r="E43" s="12" t="str">
        <f>IF(ISERROR(VLOOKUP($A43,'授業リスト(学位)'!$A$7:$K$222,5,FALSE)),"",IF(VLOOKUP($A43,'授業リスト(学位)'!$A$7:$K$222,5,FALSE)=0,"",VLOOKUP($A43,'授業リスト(学位)'!$A$7:$K$222,5,FALSE)))</f>
        <v/>
      </c>
      <c r="F43" s="13" t="str">
        <f>IF(ISERROR(VLOOKUP($A43,'授業リスト(学位)'!$A$7:$K$222,6,FALSE)),"",IF(VLOOKUP($A43,'授業リスト(学位)'!$A$7:$K$222,6,FALSE)=0,"",VLOOKUP($A43,'授業リスト(学位)'!$A$7:$K$222,6,FALSE)))</f>
        <v/>
      </c>
      <c r="G43" s="14" t="str">
        <f>IF(ISERROR(VLOOKUP($A43,'授業リスト(学位)'!$A$7:$K$222,7,FALSE)),"",IF(VLOOKUP($A43,'授業リスト(学位)'!$A$7:$K$222,7,FALSE)=0,"",VLOOKUP($A43,'授業リスト(学位)'!$A$7:$K$222,7,FALSE)))</f>
        <v/>
      </c>
      <c r="H43" s="15" t="str">
        <f>IF(ISERROR(VLOOKUP($A43,'授業リスト(学位)'!$A$7:$K$222,8,FALSE)),"",IF(VLOOKUP($A43,'授業リスト(学位)'!$A$7:$K$222,8,FALSE)=0,"",VLOOKUP($A43,'授業リスト(学位)'!$A$7:$K$222,8,FALSE)))</f>
        <v/>
      </c>
      <c r="I43" s="15" t="str">
        <f>IF(ISERROR(VLOOKUP($A43,'授業リスト(学位)'!$A$7:$K$222,9,FALSE)),"",IF(VLOOKUP($A43,'授業リスト(学位)'!$A$7:$K$222,9,FALSE)=0,"",VLOOKUP($A43,'授業リスト(学位)'!$A$7:$K$222,9,FALSE)))</f>
        <v/>
      </c>
      <c r="J43" s="15" t="str">
        <f>IF(ISERROR(VLOOKUP($A43,'授業リスト(学位)'!$A$7:$K$222,10,FALSE)),"",IF(VLOOKUP($A43,'授業リスト(学位)'!$A$7:$K$222,10,FALSE)=0,"",VLOOKUP($A43,'授業リスト(学位)'!$A$7:$K$222,10,FALSE)))</f>
        <v/>
      </c>
      <c r="K43" s="15" t="str">
        <f>IF(ISERROR(VLOOKUP($A43,'授業リスト(学位)'!$A$7:$K$222,10,FALSE)),"",IF(VLOOKUP($A43,'授業リスト(学位)'!$A$7:$K$222,10,FALSE)=0,"",VLOOKUP($A43,'授業リスト(学位)'!$A$7:$K$222,10,FALSE)))</f>
        <v/>
      </c>
      <c r="L43" s="5">
        <f t="shared" si="0"/>
        <v>0</v>
      </c>
    </row>
    <row r="44" spans="1:12">
      <c r="A44" s="115"/>
      <c r="B44" s="11" t="str">
        <f>IF(ISERROR(VLOOKUP($A44,'授業リスト(学位)'!$A$7:$K$222,2,FALSE)),"",IF(VLOOKUP($A44,'授業リスト(学位)'!$A$7:$K$222,2,FALSE)=0,"",VLOOKUP($A44,'授業リスト(学位)'!$A$7:$K$222,2,FALSE)))</f>
        <v/>
      </c>
      <c r="C44" s="12" t="str">
        <f>IF(ISERROR(VLOOKUP($A44,'授業リスト(学位)'!$A$7:$K$222,3,FALSE)),"",IF(VLOOKUP($A44,'授業リスト(学位)'!$A$7:$K$222,3,FALSE)=0,"",VLOOKUP($A44,'授業リスト(学位)'!$A$7:$K$222,3,FALSE)))</f>
        <v/>
      </c>
      <c r="D44" s="12" t="str">
        <f>IF(ISERROR(VLOOKUP($A44,'授業リスト(学位)'!$A$7:$K$222,4,FALSE)),"",IF(VLOOKUP($A44,'授業リスト(学位)'!$A$7:$K$222,4,FALSE)=0,"",VLOOKUP($A44,'授業リスト(学位)'!$A$7:$K$222,4,FALSE)))</f>
        <v/>
      </c>
      <c r="E44" s="12" t="str">
        <f>IF(ISERROR(VLOOKUP($A44,'授業リスト(学位)'!$A$7:$K$222,5,FALSE)),"",IF(VLOOKUP($A44,'授業リスト(学位)'!$A$7:$K$222,5,FALSE)=0,"",VLOOKUP($A44,'授業リスト(学位)'!$A$7:$K$222,5,FALSE)))</f>
        <v/>
      </c>
      <c r="F44" s="13" t="str">
        <f>IF(ISERROR(VLOOKUP($A44,'授業リスト(学位)'!$A$7:$K$222,6,FALSE)),"",IF(VLOOKUP($A44,'授業リスト(学位)'!$A$7:$K$222,6,FALSE)=0,"",VLOOKUP($A44,'授業リスト(学位)'!$A$7:$K$222,6,FALSE)))</f>
        <v/>
      </c>
      <c r="G44" s="14" t="str">
        <f>IF(ISERROR(VLOOKUP($A44,'授業リスト(学位)'!$A$7:$K$222,7,FALSE)),"",IF(VLOOKUP($A44,'授業リスト(学位)'!$A$7:$K$222,7,FALSE)=0,"",VLOOKUP($A44,'授業リスト(学位)'!$A$7:$K$222,7,FALSE)))</f>
        <v/>
      </c>
      <c r="H44" s="15" t="str">
        <f>IF(ISERROR(VLOOKUP($A44,'授業リスト(学位)'!$A$7:$K$222,8,FALSE)),"",IF(VLOOKUP($A44,'授業リスト(学位)'!$A$7:$K$222,8,FALSE)=0,"",VLOOKUP($A44,'授業リスト(学位)'!$A$7:$K$222,8,FALSE)))</f>
        <v/>
      </c>
      <c r="I44" s="15" t="str">
        <f>IF(ISERROR(VLOOKUP($A44,'授業リスト(学位)'!$A$7:$K$222,9,FALSE)),"",IF(VLOOKUP($A44,'授業リスト(学位)'!$A$7:$K$222,9,FALSE)=0,"",VLOOKUP($A44,'授業リスト(学位)'!$A$7:$K$222,9,FALSE)))</f>
        <v/>
      </c>
      <c r="J44" s="15" t="str">
        <f>IF(ISERROR(VLOOKUP($A44,'授業リスト(学位)'!$A$7:$K$222,10,FALSE)),"",IF(VLOOKUP($A44,'授業リスト(学位)'!$A$7:$K$222,10,FALSE)=0,"",VLOOKUP($A44,'授業リスト(学位)'!$A$7:$K$222,10,FALSE)))</f>
        <v/>
      </c>
      <c r="K44" s="15" t="str">
        <f>IF(ISERROR(VLOOKUP($A44,'授業リスト(学位)'!$A$7:$K$222,10,FALSE)),"",IF(VLOOKUP($A44,'授業リスト(学位)'!$A$7:$K$222,10,FALSE)=0,"",VLOOKUP($A44,'授業リスト(学位)'!$A$7:$K$222,10,FALSE)))</f>
        <v/>
      </c>
      <c r="L44" s="5">
        <f t="shared" si="0"/>
        <v>0</v>
      </c>
    </row>
    <row r="45" spans="1:12">
      <c r="A45" s="115"/>
      <c r="B45" s="11" t="str">
        <f>IF(ISERROR(VLOOKUP($A45,'授業リスト(学位)'!$A$7:$K$222,2,FALSE)),"",IF(VLOOKUP($A45,'授業リスト(学位)'!$A$7:$K$222,2,FALSE)=0,"",VLOOKUP($A45,'授業リスト(学位)'!$A$7:$K$222,2,FALSE)))</f>
        <v/>
      </c>
      <c r="C45" s="12" t="str">
        <f>IF(ISERROR(VLOOKUP($A45,'授業リスト(学位)'!$A$7:$K$222,3,FALSE)),"",IF(VLOOKUP($A45,'授業リスト(学位)'!$A$7:$K$222,3,FALSE)=0,"",VLOOKUP($A45,'授業リスト(学位)'!$A$7:$K$222,3,FALSE)))</f>
        <v/>
      </c>
      <c r="D45" s="12" t="str">
        <f>IF(ISERROR(VLOOKUP($A45,'授業リスト(学位)'!$A$7:$K$222,4,FALSE)),"",IF(VLOOKUP($A45,'授業リスト(学位)'!$A$7:$K$222,4,FALSE)=0,"",VLOOKUP($A45,'授業リスト(学位)'!$A$7:$K$222,4,FALSE)))</f>
        <v/>
      </c>
      <c r="E45" s="12" t="str">
        <f>IF(ISERROR(VLOOKUP($A45,'授業リスト(学位)'!$A$7:$K$222,5,FALSE)),"",IF(VLOOKUP($A45,'授業リスト(学位)'!$A$7:$K$222,5,FALSE)=0,"",VLOOKUP($A45,'授業リスト(学位)'!$A$7:$K$222,5,FALSE)))</f>
        <v/>
      </c>
      <c r="F45" s="13" t="str">
        <f>IF(ISERROR(VLOOKUP($A45,'授業リスト(学位)'!$A$7:$K$222,6,FALSE)),"",IF(VLOOKUP($A45,'授業リスト(学位)'!$A$7:$K$222,6,FALSE)=0,"",VLOOKUP($A45,'授業リスト(学位)'!$A$7:$K$222,6,FALSE)))</f>
        <v/>
      </c>
      <c r="G45" s="14" t="str">
        <f>IF(ISERROR(VLOOKUP($A45,'授業リスト(学位)'!$A$7:$K$222,7,FALSE)),"",IF(VLOOKUP($A45,'授業リスト(学位)'!$A$7:$K$222,7,FALSE)=0,"",VLOOKUP($A45,'授業リスト(学位)'!$A$7:$K$222,7,FALSE)))</f>
        <v/>
      </c>
      <c r="H45" s="15" t="str">
        <f>IF(ISERROR(VLOOKUP($A45,'授業リスト(学位)'!$A$7:$K$222,8,FALSE)),"",IF(VLOOKUP($A45,'授業リスト(学位)'!$A$7:$K$222,8,FALSE)=0,"",VLOOKUP($A45,'授業リスト(学位)'!$A$7:$K$222,8,FALSE)))</f>
        <v/>
      </c>
      <c r="I45" s="15" t="str">
        <f>IF(ISERROR(VLOOKUP($A45,'授業リスト(学位)'!$A$7:$K$222,9,FALSE)),"",IF(VLOOKUP($A45,'授業リスト(学位)'!$A$7:$K$222,9,FALSE)=0,"",VLOOKUP($A45,'授業リスト(学位)'!$A$7:$K$222,9,FALSE)))</f>
        <v/>
      </c>
      <c r="J45" s="15" t="str">
        <f>IF(ISERROR(VLOOKUP($A45,'授業リスト(学位)'!$A$7:$K$222,10,FALSE)),"",IF(VLOOKUP($A45,'授業リスト(学位)'!$A$7:$K$222,10,FALSE)=0,"",VLOOKUP($A45,'授業リスト(学位)'!$A$7:$K$222,10,FALSE)))</f>
        <v/>
      </c>
      <c r="K45" s="15" t="str">
        <f>IF(ISERROR(VLOOKUP($A45,'授業リスト(学位)'!$A$7:$K$222,10,FALSE)),"",IF(VLOOKUP($A45,'授業リスト(学位)'!$A$7:$K$222,10,FALSE)=0,"",VLOOKUP($A45,'授業リスト(学位)'!$A$7:$K$222,10,FALSE)))</f>
        <v/>
      </c>
      <c r="L45" s="5">
        <f t="shared" si="0"/>
        <v>0</v>
      </c>
    </row>
    <row r="46" spans="1:12" ht="19.5" thickBot="1">
      <c r="A46" s="116"/>
      <c r="B46" s="11" t="str">
        <f>IF(ISERROR(VLOOKUP($A46,'授業リスト(学位)'!$A$7:$K$222,2,FALSE)),"",IF(VLOOKUP($A46,'授業リスト(学位)'!$A$7:$K$222,2,FALSE)=0,"",VLOOKUP($A46,'授業リスト(学位)'!$A$7:$K$222,2,FALSE)))</f>
        <v/>
      </c>
      <c r="C46" s="12" t="str">
        <f>IF(ISERROR(VLOOKUP($A46,'授業リスト(学位)'!$A$7:$K$222,3,FALSE)),"",IF(VLOOKUP($A46,'授業リスト(学位)'!$A$7:$K$222,3,FALSE)=0,"",VLOOKUP($A46,'授業リスト(学位)'!$A$7:$K$222,3,FALSE)))</f>
        <v/>
      </c>
      <c r="D46" s="12" t="str">
        <f>IF(ISERROR(VLOOKUP($A46,'授業リスト(学位)'!$A$7:$K$222,4,FALSE)),"",IF(VLOOKUP($A46,'授業リスト(学位)'!$A$7:$K$222,4,FALSE)=0,"",VLOOKUP($A46,'授業リスト(学位)'!$A$7:$K$222,4,FALSE)))</f>
        <v/>
      </c>
      <c r="E46" s="12" t="str">
        <f>IF(ISERROR(VLOOKUP($A46,'授業リスト(学位)'!$A$7:$K$222,5,FALSE)),"",IF(VLOOKUP($A46,'授業リスト(学位)'!$A$7:$K$222,5,FALSE)=0,"",VLOOKUP($A46,'授業リスト(学位)'!$A$7:$K$222,5,FALSE)))</f>
        <v/>
      </c>
      <c r="F46" s="13" t="str">
        <f>IF(ISERROR(VLOOKUP($A46,'授業リスト(学位)'!$A$7:$K$222,6,FALSE)),"",IF(VLOOKUP($A46,'授業リスト(学位)'!$A$7:$K$222,6,FALSE)=0,"",VLOOKUP($A46,'授業リスト(学位)'!$A$7:$K$222,6,FALSE)))</f>
        <v/>
      </c>
      <c r="G46" s="14" t="str">
        <f>IF(ISERROR(VLOOKUP($A46,'授業リスト(学位)'!$A$7:$K$222,7,FALSE)),"",IF(VLOOKUP($A46,'授業リスト(学位)'!$A$7:$K$222,7,FALSE)=0,"",VLOOKUP($A46,'授業リスト(学位)'!$A$7:$K$222,7,FALSE)))</f>
        <v/>
      </c>
      <c r="H46" s="15" t="str">
        <f>IF(ISERROR(VLOOKUP($A46,'授業リスト(学位)'!$A$7:$K$222,8,FALSE)),"",IF(VLOOKUP($A46,'授業リスト(学位)'!$A$7:$K$222,8,FALSE)=0,"",VLOOKUP($A46,'授業リスト(学位)'!$A$7:$K$222,8,FALSE)))</f>
        <v/>
      </c>
      <c r="I46" s="15" t="str">
        <f>IF(ISERROR(VLOOKUP($A46,'授業リスト(学位)'!$A$7:$K$222,9,FALSE)),"",IF(VLOOKUP($A46,'授業リスト(学位)'!$A$7:$K$222,9,FALSE)=0,"",VLOOKUP($A46,'授業リスト(学位)'!$A$7:$K$222,9,FALSE)))</f>
        <v/>
      </c>
      <c r="J46" s="15" t="str">
        <f>IF(ISERROR(VLOOKUP($A46,'授業リスト(学位)'!$A$7:$K$222,10,FALSE)),"",IF(VLOOKUP($A46,'授業リスト(学位)'!$A$7:$K$222,10,FALSE)=0,"",VLOOKUP($A46,'授業リスト(学位)'!$A$7:$K$222,10,FALSE)))</f>
        <v/>
      </c>
      <c r="K46" s="15" t="str">
        <f>IF(ISERROR(VLOOKUP($A46,'授業リスト(学位)'!$A$7:$K$222,10,FALSE)),"",IF(VLOOKUP($A46,'授業リスト(学位)'!$A$7:$K$222,10,FALSE)=0,"",VLOOKUP($A46,'授業リスト(学位)'!$A$7:$K$222,10,FALSE)))</f>
        <v/>
      </c>
      <c r="L46" s="6">
        <f t="shared" si="0"/>
        <v>0</v>
      </c>
    </row>
    <row r="47" spans="1:12" ht="19.5" thickBot="1">
      <c r="A47" s="117" t="s">
        <v>23</v>
      </c>
      <c r="B47" s="77">
        <f t="shared" ref="B47:J47" si="3">COUNTIF(B10:B46,"○")</f>
        <v>0</v>
      </c>
      <c r="C47" s="78">
        <f t="shared" si="3"/>
        <v>0</v>
      </c>
      <c r="D47" s="78">
        <f t="shared" si="3"/>
        <v>0</v>
      </c>
      <c r="E47" s="78">
        <f t="shared" si="3"/>
        <v>0</v>
      </c>
      <c r="F47" s="79">
        <f t="shared" si="3"/>
        <v>0</v>
      </c>
      <c r="G47" s="131">
        <f t="shared" si="3"/>
        <v>0</v>
      </c>
      <c r="H47" s="80">
        <f t="shared" si="3"/>
        <v>0</v>
      </c>
      <c r="I47" s="80">
        <f t="shared" si="3"/>
        <v>0</v>
      </c>
      <c r="J47" s="80">
        <f t="shared" si="3"/>
        <v>0</v>
      </c>
      <c r="K47" s="80">
        <f t="shared" ref="K47" si="4">COUNTIF(K10:K46,"○")</f>
        <v>0</v>
      </c>
      <c r="L47" s="7">
        <f>SUM(B47:K47)</f>
        <v>0</v>
      </c>
    </row>
    <row r="48" spans="1:12">
      <c r="A48" s="118" t="s">
        <v>24</v>
      </c>
      <c r="B48" s="133"/>
      <c r="C48" s="134"/>
      <c r="D48" s="134"/>
      <c r="E48" s="134"/>
      <c r="F48" s="135"/>
      <c r="G48" s="81"/>
      <c r="H48" s="136"/>
      <c r="I48" s="136"/>
      <c r="J48" s="136"/>
      <c r="K48" s="136"/>
      <c r="L48" s="203"/>
    </row>
    <row r="49" spans="1:12">
      <c r="A49" s="114"/>
      <c r="B49" s="82"/>
      <c r="C49" s="83"/>
      <c r="D49" s="83"/>
      <c r="E49" s="83"/>
      <c r="F49" s="84"/>
      <c r="G49" s="85" t="str">
        <f>IF(ISERROR(VLOOKUP($A49,'授業リスト(学術院)'!$A$7:$K$37,7,FALSE)),"",IF(VLOOKUP($A49,'授業リスト(学術院)'!$A$7:$K$37,7,FALSE)=0,"",VLOOKUP($A49,'授業リスト(学術院)'!$A$7:$K$37,7,FALSE)))</f>
        <v/>
      </c>
      <c r="H49" s="86" t="str">
        <f>IF(ISERROR(VLOOKUP($A49,'授業リスト(学術院)'!$A$7:$K$37,8,FALSE)),"",IF(VLOOKUP($A49,'授業リスト(学術院)'!$A$7:$K$37,8,FALSE)=0,"",VLOOKUP($A49,'授業リスト(学術院)'!$A$7:$K$37,8,FALSE)))</f>
        <v/>
      </c>
      <c r="I49" s="86" t="str">
        <f>IF(ISERROR(VLOOKUP($A49,'授業リスト(学術院)'!$A$7:$K$37,9,FALSE)),"",IF(VLOOKUP($A49,'授業リスト(学術院)'!$A$7:$K$37,9,FALSE)=0,"",VLOOKUP($A49,'授業リスト(学術院)'!$A$7:$K$37,9,FALSE)))</f>
        <v/>
      </c>
      <c r="J49" s="86" t="str">
        <f>IF(ISERROR(VLOOKUP($A49,'授業リスト(学術院)'!$A$7:$K$37,10,FALSE)),"",IF(VLOOKUP($A49,'授業リスト(学術院)'!$A$7:$K$37,10,FALSE)=0,"",VLOOKUP($A49,'授業リスト(学術院)'!$A$7:$K$37,10,FALSE)))</f>
        <v/>
      </c>
      <c r="K49" s="86" t="str">
        <f>IF(ISERROR(VLOOKUP($A49,'授業リスト(学術院)'!$A$7:$K$37,10,FALSE)),"",IF(VLOOKUP($A49,'授業リスト(学術院)'!$A$7:$K$37,10,FALSE)=0,"",VLOOKUP($A49,'授業リスト(学術院)'!$A$7:$K$37,10,FALSE)))</f>
        <v/>
      </c>
      <c r="L49" s="5">
        <f t="shared" ref="L49:L54" si="5">COUNTIF(B49:K49,"○")</f>
        <v>0</v>
      </c>
    </row>
    <row r="50" spans="1:12">
      <c r="A50" s="114"/>
      <c r="B50" s="82"/>
      <c r="C50" s="83"/>
      <c r="D50" s="83"/>
      <c r="E50" s="83"/>
      <c r="F50" s="84"/>
      <c r="G50" s="85" t="str">
        <f>IF(ISERROR(VLOOKUP($A50,'授業リスト(学術院)'!$A$7:$K$37,7,FALSE)),"",IF(VLOOKUP($A50,'授業リスト(学術院)'!$A$7:$K$37,7,FALSE)=0,"",VLOOKUP($A50,'授業リスト(学術院)'!$A$7:$K$37,7,FALSE)))</f>
        <v/>
      </c>
      <c r="H50" s="86" t="str">
        <f>IF(ISERROR(VLOOKUP($A50,'授業リスト(学術院)'!$A$7:$K$37,8,FALSE)),"",IF(VLOOKUP($A50,'授業リスト(学術院)'!$A$7:$K$37,8,FALSE)=0,"",VLOOKUP($A50,'授業リスト(学術院)'!$A$7:$K$37,8,FALSE)))</f>
        <v/>
      </c>
      <c r="I50" s="86" t="str">
        <f>IF(ISERROR(VLOOKUP($A50,'授業リスト(学術院)'!$A$7:$K$37,9,FALSE)),"",IF(VLOOKUP($A50,'授業リスト(学術院)'!$A$7:$K$37,9,FALSE)=0,"",VLOOKUP($A50,'授業リスト(学術院)'!$A$7:$K$37,9,FALSE)))</f>
        <v/>
      </c>
      <c r="J50" s="86" t="str">
        <f>IF(ISERROR(VLOOKUP($A50,'授業リスト(学術院)'!$A$7:$K$37,10,FALSE)),"",IF(VLOOKUP($A50,'授業リスト(学術院)'!$A$7:$K$37,10,FALSE)=0,"",VLOOKUP($A50,'授業リスト(学術院)'!$A$7:$K$37,10,FALSE)))</f>
        <v/>
      </c>
      <c r="K50" s="86" t="str">
        <f>IF(ISERROR(VLOOKUP($A50,'授業リスト(学術院)'!$A$7:$K$37,10,FALSE)),"",IF(VLOOKUP($A50,'授業リスト(学術院)'!$A$7:$K$37,10,FALSE)=0,"",VLOOKUP($A50,'授業リスト(学術院)'!$A$7:$K$37,10,FALSE)))</f>
        <v/>
      </c>
      <c r="L50" s="5">
        <f t="shared" si="5"/>
        <v>0</v>
      </c>
    </row>
    <row r="51" spans="1:12">
      <c r="A51" s="114"/>
      <c r="B51" s="82"/>
      <c r="C51" s="83"/>
      <c r="D51" s="83"/>
      <c r="E51" s="83"/>
      <c r="F51" s="84"/>
      <c r="G51" s="85" t="str">
        <f>IF(ISERROR(VLOOKUP($A51,'授業リスト(学術院)'!$A$7:$K$37,7,FALSE)),"",IF(VLOOKUP($A51,'授業リスト(学術院)'!$A$7:$K$37,7,FALSE)=0,"",VLOOKUP($A51,'授業リスト(学術院)'!$A$7:$K$37,7,FALSE)))</f>
        <v/>
      </c>
      <c r="H51" s="86" t="str">
        <f>IF(ISERROR(VLOOKUP($A51,'授業リスト(学術院)'!$A$7:$K$37,8,FALSE)),"",IF(VLOOKUP($A51,'授業リスト(学術院)'!$A$7:$K$37,8,FALSE)=0,"",VLOOKUP($A51,'授業リスト(学術院)'!$A$7:$K$37,8,FALSE)))</f>
        <v/>
      </c>
      <c r="I51" s="86" t="str">
        <f>IF(ISERROR(VLOOKUP($A51,'授業リスト(学術院)'!$A$7:$K$37,9,FALSE)),"",IF(VLOOKUP($A51,'授業リスト(学術院)'!$A$7:$K$37,9,FALSE)=0,"",VLOOKUP($A51,'授業リスト(学術院)'!$A$7:$K$37,9,FALSE)))</f>
        <v/>
      </c>
      <c r="J51" s="86" t="str">
        <f>IF(ISERROR(VLOOKUP($A51,'授業リスト(学術院)'!$A$7:$K$37,10,FALSE)),"",IF(VLOOKUP($A51,'授業リスト(学術院)'!$A$7:$K$37,10,FALSE)=0,"",VLOOKUP($A51,'授業リスト(学術院)'!$A$7:$K$37,10,FALSE)))</f>
        <v/>
      </c>
      <c r="K51" s="86" t="str">
        <f>IF(ISERROR(VLOOKUP($A51,'授業リスト(学術院)'!$A$7:$K$37,10,FALSE)),"",IF(VLOOKUP($A51,'授業リスト(学術院)'!$A$7:$K$37,10,FALSE)=0,"",VLOOKUP($A51,'授業リスト(学術院)'!$A$7:$K$37,10,FALSE)))</f>
        <v/>
      </c>
      <c r="L51" s="5">
        <f t="shared" si="5"/>
        <v>0</v>
      </c>
    </row>
    <row r="52" spans="1:12">
      <c r="A52" s="114"/>
      <c r="B52" s="82"/>
      <c r="C52" s="83"/>
      <c r="D52" s="83"/>
      <c r="E52" s="83"/>
      <c r="F52" s="84"/>
      <c r="G52" s="85" t="str">
        <f>IF(ISERROR(VLOOKUP($A52,'授業リスト(学術院)'!$A$7:$K$37,7,FALSE)),"",IF(VLOOKUP($A52,'授業リスト(学術院)'!$A$7:$K$37,7,FALSE)=0,"",VLOOKUP($A52,'授業リスト(学術院)'!$A$7:$K$37,7,FALSE)))</f>
        <v/>
      </c>
      <c r="H52" s="86" t="str">
        <f>IF(ISERROR(VLOOKUP($A52,'授業リスト(学術院)'!$A$7:$K$37,8,FALSE)),"",IF(VLOOKUP($A52,'授業リスト(学術院)'!$A$7:$K$37,8,FALSE)=0,"",VLOOKUP($A52,'授業リスト(学術院)'!$A$7:$K$37,8,FALSE)))</f>
        <v/>
      </c>
      <c r="I52" s="86" t="str">
        <f>IF(ISERROR(VLOOKUP($A52,'授業リスト(学術院)'!$A$7:$K$37,9,FALSE)),"",IF(VLOOKUP($A52,'授業リスト(学術院)'!$A$7:$K$37,9,FALSE)=0,"",VLOOKUP($A52,'授業リスト(学術院)'!$A$7:$K$37,9,FALSE)))</f>
        <v/>
      </c>
      <c r="J52" s="86" t="str">
        <f>IF(ISERROR(VLOOKUP($A52,'授業リスト(学術院)'!$A$7:$K$37,10,FALSE)),"",IF(VLOOKUP($A52,'授業リスト(学術院)'!$A$7:$K$37,10,FALSE)=0,"",VLOOKUP($A52,'授業リスト(学術院)'!$A$7:$K$37,10,FALSE)))</f>
        <v/>
      </c>
      <c r="K52" s="86" t="str">
        <f>IF(ISERROR(VLOOKUP($A52,'授業リスト(学術院)'!$A$7:$K$37,10,FALSE)),"",IF(VLOOKUP($A52,'授業リスト(学術院)'!$A$7:$K$37,10,FALSE)=0,"",VLOOKUP($A52,'授業リスト(学術院)'!$A$7:$K$37,10,FALSE)))</f>
        <v/>
      </c>
      <c r="L52" s="5">
        <f t="shared" si="5"/>
        <v>0</v>
      </c>
    </row>
    <row r="53" spans="1:12">
      <c r="A53" s="114"/>
      <c r="B53" s="82"/>
      <c r="C53" s="83"/>
      <c r="D53" s="83"/>
      <c r="E53" s="83"/>
      <c r="F53" s="84"/>
      <c r="G53" s="85" t="str">
        <f>IF(ISERROR(VLOOKUP($A53,'授業リスト(学術院)'!$A$7:$K$37,7,FALSE)),"",IF(VLOOKUP($A53,'授業リスト(学術院)'!$A$7:$K$37,7,FALSE)=0,"",VLOOKUP($A53,'授業リスト(学術院)'!$A$7:$K$37,7,FALSE)))</f>
        <v/>
      </c>
      <c r="H53" s="86" t="str">
        <f>IF(ISERROR(VLOOKUP($A53,'授業リスト(学術院)'!$A$7:$K$37,8,FALSE)),"",IF(VLOOKUP($A53,'授業リスト(学術院)'!$A$7:$K$37,8,FALSE)=0,"",VLOOKUP($A53,'授業リスト(学術院)'!$A$7:$K$37,8,FALSE)))</f>
        <v/>
      </c>
      <c r="I53" s="86" t="str">
        <f>IF(ISERROR(VLOOKUP($A53,'授業リスト(学術院)'!$A$7:$K$37,9,FALSE)),"",IF(VLOOKUP($A53,'授業リスト(学術院)'!$A$7:$K$37,9,FALSE)=0,"",VLOOKUP($A53,'授業リスト(学術院)'!$A$7:$K$37,9,FALSE)))</f>
        <v/>
      </c>
      <c r="J53" s="86" t="str">
        <f>IF(ISERROR(VLOOKUP($A53,'授業リスト(学術院)'!$A$7:$K$37,10,FALSE)),"",IF(VLOOKUP($A53,'授業リスト(学術院)'!$A$7:$K$37,10,FALSE)=0,"",VLOOKUP($A53,'授業リスト(学術院)'!$A$7:$K$37,10,FALSE)))</f>
        <v/>
      </c>
      <c r="K53" s="86" t="str">
        <f>IF(ISERROR(VLOOKUP($A53,'授業リスト(学術院)'!$A$7:$K$37,10,FALSE)),"",IF(VLOOKUP($A53,'授業リスト(学術院)'!$A$7:$K$37,10,FALSE)=0,"",VLOOKUP($A53,'授業リスト(学術院)'!$A$7:$K$37,10,FALSE)))</f>
        <v/>
      </c>
      <c r="L53" s="5">
        <f t="shared" si="5"/>
        <v>0</v>
      </c>
    </row>
    <row r="54" spans="1:12" ht="19.5" thickBot="1">
      <c r="A54" s="119"/>
      <c r="B54" s="87"/>
      <c r="C54" s="88"/>
      <c r="D54" s="88"/>
      <c r="E54" s="88"/>
      <c r="F54" s="89"/>
      <c r="G54" s="85" t="str">
        <f>IF(ISERROR(VLOOKUP($A54,'授業リスト(学術院)'!$A$7:$K$37,7,FALSE)),"",IF(VLOOKUP($A54,'授業リスト(学術院)'!$A$7:$K$37,7,FALSE)=0,"",VLOOKUP($A54,'授業リスト(学術院)'!$A$7:$K$37,7,FALSE)))</f>
        <v/>
      </c>
      <c r="H54" s="86" t="str">
        <f>IF(ISERROR(VLOOKUP($A54,'授業リスト(学術院)'!$A$7:$K$37,8,FALSE)),"",IF(VLOOKUP($A54,'授業リスト(学術院)'!$A$7:$K$37,8,FALSE)=0,"",VLOOKUP($A54,'授業リスト(学術院)'!$A$7:$K$37,8,FALSE)))</f>
        <v/>
      </c>
      <c r="I54" s="86" t="str">
        <f>IF(ISERROR(VLOOKUP($A54,'授業リスト(学術院)'!$A$7:$K$37,9,FALSE)),"",IF(VLOOKUP($A54,'授業リスト(学術院)'!$A$7:$K$37,9,FALSE)=0,"",VLOOKUP($A54,'授業リスト(学術院)'!$A$7:$K$37,9,FALSE)))</f>
        <v/>
      </c>
      <c r="J54" s="86" t="str">
        <f>IF(ISERROR(VLOOKUP($A54,'授業リスト(学術院)'!$A$7:$K$37,10,FALSE)),"",IF(VLOOKUP($A54,'授業リスト(学術院)'!$A$7:$K$37,10,FALSE)=0,"",VLOOKUP($A54,'授業リスト(学術院)'!$A$7:$K$37,10,FALSE)))</f>
        <v/>
      </c>
      <c r="K54" s="204" t="str">
        <f>IF(ISERROR(VLOOKUP($A54,'授業リスト(学術院)'!$A$7:$K$37,10,FALSE)),"",IF(VLOOKUP($A54,'授業リスト(学術院)'!$A$7:$K$37,10,FALSE)=0,"",VLOOKUP($A54,'授業リスト(学術院)'!$A$7:$K$37,10,FALSE)))</f>
        <v/>
      </c>
      <c r="L54" s="5">
        <f t="shared" si="5"/>
        <v>0</v>
      </c>
    </row>
    <row r="55" spans="1:12" ht="19.5" thickBot="1">
      <c r="A55" s="117" t="s">
        <v>23</v>
      </c>
      <c r="B55" s="77">
        <f t="shared" ref="B55:J55" si="6">COUNTIF(B48:B54,"○")</f>
        <v>0</v>
      </c>
      <c r="C55" s="90">
        <f t="shared" si="6"/>
        <v>0</v>
      </c>
      <c r="D55" s="90">
        <f t="shared" si="6"/>
        <v>0</v>
      </c>
      <c r="E55" s="90">
        <f t="shared" si="6"/>
        <v>0</v>
      </c>
      <c r="F55" s="91">
        <f t="shared" si="6"/>
        <v>0</v>
      </c>
      <c r="G55" s="131">
        <f t="shared" si="6"/>
        <v>0</v>
      </c>
      <c r="H55" s="132">
        <f t="shared" si="6"/>
        <v>0</v>
      </c>
      <c r="I55" s="132">
        <f t="shared" si="6"/>
        <v>0</v>
      </c>
      <c r="J55" s="132">
        <f t="shared" si="6"/>
        <v>0</v>
      </c>
      <c r="K55" s="132">
        <f t="shared" ref="K55" si="7">COUNTIF(K48:K54,"○")</f>
        <v>0</v>
      </c>
      <c r="L55" s="7">
        <f>SUM(B55:K55)</f>
        <v>0</v>
      </c>
    </row>
    <row r="56" spans="1:12">
      <c r="A56" s="118" t="s">
        <v>26</v>
      </c>
      <c r="B56" s="133"/>
      <c r="C56" s="134"/>
      <c r="D56" s="134"/>
      <c r="E56" s="134"/>
      <c r="F56" s="135"/>
      <c r="G56" s="81"/>
      <c r="H56" s="136"/>
      <c r="I56" s="136"/>
      <c r="J56" s="136"/>
      <c r="K56" s="136"/>
      <c r="L56" s="203"/>
    </row>
    <row r="57" spans="1:12">
      <c r="A57" s="114"/>
      <c r="B57" s="82" t="str">
        <f>IF(ISERROR(VLOOKUP($A57,'授業リスト(大学院)'!$A$7:$L$59,2,FALSE)),"",IF(VLOOKUP($A57,'授業リスト(大学院)'!$A$7:$L$59,2,FALSE)=0,"",VLOOKUP($A57,'授業リスト(大学院)'!$A$7:$L$59,2,FALSE)))</f>
        <v/>
      </c>
      <c r="C57" s="83" t="str">
        <f>IF(ISERROR(VLOOKUP($A57,'授業リスト(大学院)'!$A$7:$L$59,3,FALSE)),"",IF(VLOOKUP($A57,'授業リスト(大学院)'!$A$7:$L$59,3,FALSE)=0,"",VLOOKUP($A57,'授業リスト(大学院)'!$A$7:$L$59,3,FALSE)))</f>
        <v/>
      </c>
      <c r="D57" s="83" t="str">
        <f>IF(ISERROR(VLOOKUP($A57,'授業リスト(大学院)'!$A$7:$L$59,4,FALSE)),"",IF(VLOOKUP($A57,'授業リスト(大学院)'!$A$7:$L$59,4,FALSE)=0,"",VLOOKUP($A57,'授業リスト(大学院)'!$A$7:$L$59,4,FALSE)))</f>
        <v/>
      </c>
      <c r="E57" s="83" t="str">
        <f>IF(ISERROR(VLOOKUP($A57,'授業リスト(大学院)'!$A$7:$L$59,5,FALSE)),"",IF(VLOOKUP($A57,'授業リスト(大学院)'!$A$7:$L$59,5,FALSE)=0,"",VLOOKUP($A57,'授業リスト(大学院)'!$A$7:$L$59,5,FALSE)))</f>
        <v/>
      </c>
      <c r="F57" s="84" t="str">
        <f>IF(ISERROR(VLOOKUP($A57,'授業リスト(大学院)'!$A$7:$L$59,6,FALSE)),"",IF(VLOOKUP($A57,'授業リスト(大学院)'!$A$7:$L$59,6,FALSE)=0,"",VLOOKUP($A57,'授業リスト(大学院)'!$A$7:$L$59,6,FALSE)))</f>
        <v/>
      </c>
      <c r="G57" s="85"/>
      <c r="H57" s="86"/>
      <c r="I57" s="86"/>
      <c r="J57" s="86"/>
      <c r="K57" s="86"/>
      <c r="L57" s="5">
        <f t="shared" ref="L57:L61" si="8">COUNTIF(B57:K57,"○")</f>
        <v>0</v>
      </c>
    </row>
    <row r="58" spans="1:12">
      <c r="A58" s="114"/>
      <c r="B58" s="82" t="str">
        <f>IF(ISERROR(VLOOKUP($A58,'授業リスト(大学院)'!$A$7:$L$59,2,FALSE)),"",IF(VLOOKUP($A58,'授業リスト(大学院)'!$A$7:$L$59,2,FALSE)=0,"",VLOOKUP($A58,'授業リスト(大学院)'!$A$7:$L$59,2,FALSE)))</f>
        <v/>
      </c>
      <c r="C58" s="83" t="str">
        <f>IF(ISERROR(VLOOKUP($A58,'授業リスト(大学院)'!$A$7:$L$59,3,FALSE)),"",IF(VLOOKUP($A58,'授業リスト(大学院)'!$A$7:$L$59,3,FALSE)=0,"",VLOOKUP($A58,'授業リスト(大学院)'!$A$7:$L$59,3,FALSE)))</f>
        <v/>
      </c>
      <c r="D58" s="83" t="str">
        <f>IF(ISERROR(VLOOKUP($A58,'授業リスト(大学院)'!$A$7:$L$59,4,FALSE)),"",IF(VLOOKUP($A58,'授業リスト(大学院)'!$A$7:$L$59,4,FALSE)=0,"",VLOOKUP($A58,'授業リスト(大学院)'!$A$7:$L$59,4,FALSE)))</f>
        <v/>
      </c>
      <c r="E58" s="83" t="str">
        <f>IF(ISERROR(VLOOKUP($A58,'授業リスト(大学院)'!$A$7:$L$59,5,FALSE)),"",IF(VLOOKUP($A58,'授業リスト(大学院)'!$A$7:$L$59,5,FALSE)=0,"",VLOOKUP($A58,'授業リスト(大学院)'!$A$7:$L$59,5,FALSE)))</f>
        <v/>
      </c>
      <c r="F58" s="84" t="str">
        <f>IF(ISERROR(VLOOKUP($A58,'授業リスト(大学院)'!$A$7:$L$59,6,FALSE)),"",IF(VLOOKUP($A58,'授業リスト(大学院)'!$A$7:$L$59,6,FALSE)=0,"",VLOOKUP($A58,'授業リスト(大学院)'!$A$7:$L$59,6,FALSE)))</f>
        <v/>
      </c>
      <c r="G58" s="85"/>
      <c r="H58" s="86"/>
      <c r="I58" s="86"/>
      <c r="J58" s="86"/>
      <c r="K58" s="86"/>
      <c r="L58" s="5">
        <f t="shared" si="8"/>
        <v>0</v>
      </c>
    </row>
    <row r="59" spans="1:12">
      <c r="A59" s="114"/>
      <c r="B59" s="82" t="str">
        <f>IF(ISERROR(VLOOKUP($A59,'授業リスト(大学院)'!$A$7:$L$59,2,FALSE)),"",IF(VLOOKUP($A59,'授業リスト(大学院)'!$A$7:$L$59,2,FALSE)=0,"",VLOOKUP($A59,'授業リスト(大学院)'!$A$7:$L$59,2,FALSE)))</f>
        <v/>
      </c>
      <c r="C59" s="83" t="str">
        <f>IF(ISERROR(VLOOKUP($A59,'授業リスト(大学院)'!$A$7:$L$59,3,FALSE)),"",IF(VLOOKUP($A59,'授業リスト(大学院)'!$A$7:$L$59,3,FALSE)=0,"",VLOOKUP($A59,'授業リスト(大学院)'!$A$7:$L$59,3,FALSE)))</f>
        <v/>
      </c>
      <c r="D59" s="83" t="str">
        <f>IF(ISERROR(VLOOKUP($A59,'授業リスト(大学院)'!$A$7:$L$59,4,FALSE)),"",IF(VLOOKUP($A59,'授業リスト(大学院)'!$A$7:$L$59,4,FALSE)=0,"",VLOOKUP($A59,'授業リスト(大学院)'!$A$7:$L$59,4,FALSE)))</f>
        <v/>
      </c>
      <c r="E59" s="83" t="str">
        <f>IF(ISERROR(VLOOKUP($A59,'授業リスト(大学院)'!$A$7:$L$59,5,FALSE)),"",IF(VLOOKUP($A59,'授業リスト(大学院)'!$A$7:$L$59,5,FALSE)=0,"",VLOOKUP($A59,'授業リスト(大学院)'!$A$7:$L$59,5,FALSE)))</f>
        <v/>
      </c>
      <c r="F59" s="84" t="str">
        <f>IF(ISERROR(VLOOKUP($A59,'授業リスト(大学院)'!$A$7:$L$59,6,FALSE)),"",IF(VLOOKUP($A59,'授業リスト(大学院)'!$A$7:$L$59,6,FALSE)=0,"",VLOOKUP($A59,'授業リスト(大学院)'!$A$7:$L$59,6,FALSE)))</f>
        <v/>
      </c>
      <c r="G59" s="85"/>
      <c r="H59" s="86"/>
      <c r="I59" s="86"/>
      <c r="J59" s="86"/>
      <c r="K59" s="86"/>
      <c r="L59" s="5">
        <f t="shared" si="8"/>
        <v>0</v>
      </c>
    </row>
    <row r="60" spans="1:12">
      <c r="A60" s="114"/>
      <c r="B60" s="82" t="str">
        <f>IF(ISERROR(VLOOKUP($A60,'授業リスト(大学院)'!$A$7:$L$59,2,FALSE)),"",IF(VLOOKUP($A60,'授業リスト(大学院)'!$A$7:$L$59,2,FALSE)=0,"",VLOOKUP($A60,'授業リスト(大学院)'!$A$7:$L$59,2,FALSE)))</f>
        <v/>
      </c>
      <c r="C60" s="83" t="str">
        <f>IF(ISERROR(VLOOKUP($A60,'授業リスト(大学院)'!$A$7:$L$59,3,FALSE)),"",IF(VLOOKUP($A60,'授業リスト(大学院)'!$A$7:$L$59,3,FALSE)=0,"",VLOOKUP($A60,'授業リスト(大学院)'!$A$7:$L$59,3,FALSE)))</f>
        <v/>
      </c>
      <c r="D60" s="83" t="str">
        <f>IF(ISERROR(VLOOKUP($A60,'授業リスト(大学院)'!$A$7:$L$59,4,FALSE)),"",IF(VLOOKUP($A60,'授業リスト(大学院)'!$A$7:$L$59,4,FALSE)=0,"",VLOOKUP($A60,'授業リスト(大学院)'!$A$7:$L$59,4,FALSE)))</f>
        <v/>
      </c>
      <c r="E60" s="83" t="str">
        <f>IF(ISERROR(VLOOKUP($A60,'授業リスト(大学院)'!$A$7:$L$59,5,FALSE)),"",IF(VLOOKUP($A60,'授業リスト(大学院)'!$A$7:$L$59,5,FALSE)=0,"",VLOOKUP($A60,'授業リスト(大学院)'!$A$7:$L$59,5,FALSE)))</f>
        <v/>
      </c>
      <c r="F60" s="84" t="str">
        <f>IF(ISERROR(VLOOKUP($A60,'授業リスト(大学院)'!$A$7:$L$59,6,FALSE)),"",IF(VLOOKUP($A60,'授業リスト(大学院)'!$A$7:$L$59,6,FALSE)=0,"",VLOOKUP($A60,'授業リスト(大学院)'!$A$7:$L$59,6,FALSE)))</f>
        <v/>
      </c>
      <c r="G60" s="85"/>
      <c r="H60" s="86"/>
      <c r="I60" s="86"/>
      <c r="J60" s="86"/>
      <c r="K60" s="86"/>
      <c r="L60" s="5">
        <f t="shared" si="8"/>
        <v>0</v>
      </c>
    </row>
    <row r="61" spans="1:12" ht="19.5" thickBot="1">
      <c r="A61" s="119"/>
      <c r="B61" s="82" t="str">
        <f>IF(ISERROR(VLOOKUP($A61,'授業リスト(大学院)'!$A$7:$L$59,2,FALSE)),"",IF(VLOOKUP($A61,'授業リスト(大学院)'!$A$7:$L$59,2,FALSE)=0,"",VLOOKUP($A61,'授業リスト(大学院)'!$A$7:$L$59,2,FALSE)))</f>
        <v/>
      </c>
      <c r="C61" s="83" t="str">
        <f>IF(ISERROR(VLOOKUP($A61,'授業リスト(大学院)'!$A$7:$L$59,3,FALSE)),"",IF(VLOOKUP($A61,'授業リスト(大学院)'!$A$7:$L$59,3,FALSE)=0,"",VLOOKUP($A61,'授業リスト(大学院)'!$A$7:$L$59,3,FALSE)))</f>
        <v/>
      </c>
      <c r="D61" s="83" t="str">
        <f>IF(ISERROR(VLOOKUP($A61,'授業リスト(大学院)'!$A$7:$L$59,4,FALSE)),"",IF(VLOOKUP($A61,'授業リスト(大学院)'!$A$7:$L$59,4,FALSE)=0,"",VLOOKUP($A61,'授業リスト(大学院)'!$A$7:$L$59,4,FALSE)))</f>
        <v/>
      </c>
      <c r="E61" s="83" t="str">
        <f>IF(ISERROR(VLOOKUP($A61,'授業リスト(大学院)'!$A$7:$L$59,5,FALSE)),"",IF(VLOOKUP($A61,'授業リスト(大学院)'!$A$7:$L$59,5,FALSE)=0,"",VLOOKUP($A61,'授業リスト(大学院)'!$A$7:$L$59,5,FALSE)))</f>
        <v/>
      </c>
      <c r="F61" s="84" t="str">
        <f>IF(ISERROR(VLOOKUP($A61,'授業リスト(大学院)'!$A$7:$L$59,6,FALSE)),"",IF(VLOOKUP($A61,'授業リスト(大学院)'!$A$7:$L$59,6,FALSE)=0,"",VLOOKUP($A61,'授業リスト(大学院)'!$A$7:$L$59,6,FALSE)))</f>
        <v/>
      </c>
      <c r="G61" s="85"/>
      <c r="H61" s="86"/>
      <c r="I61" s="86"/>
      <c r="J61" s="86"/>
      <c r="K61" s="86"/>
      <c r="L61" s="5">
        <f t="shared" si="8"/>
        <v>0</v>
      </c>
    </row>
    <row r="62" spans="1:12" ht="19.5" thickBot="1">
      <c r="A62" s="117" t="s">
        <v>23</v>
      </c>
      <c r="B62" s="77">
        <f t="shared" ref="B62:J62" si="9">COUNTIF(B56:B61,"○")</f>
        <v>0</v>
      </c>
      <c r="C62" s="90">
        <f t="shared" si="9"/>
        <v>0</v>
      </c>
      <c r="D62" s="90">
        <f t="shared" si="9"/>
        <v>0</v>
      </c>
      <c r="E62" s="90">
        <f t="shared" si="9"/>
        <v>0</v>
      </c>
      <c r="F62" s="91">
        <f t="shared" si="9"/>
        <v>0</v>
      </c>
      <c r="G62" s="131">
        <f t="shared" si="9"/>
        <v>0</v>
      </c>
      <c r="H62" s="132">
        <f t="shared" si="9"/>
        <v>0</v>
      </c>
      <c r="I62" s="132">
        <f t="shared" si="9"/>
        <v>0</v>
      </c>
      <c r="J62" s="132">
        <f t="shared" si="9"/>
        <v>0</v>
      </c>
      <c r="K62" s="132">
        <f t="shared" ref="K62" si="10">COUNTIF(K56:K61,"○")</f>
        <v>0</v>
      </c>
      <c r="L62" s="7">
        <f>SUM(B62:K62)</f>
        <v>0</v>
      </c>
    </row>
    <row r="63" spans="1:12">
      <c r="A63" s="118" t="s">
        <v>28</v>
      </c>
      <c r="B63" s="133"/>
      <c r="C63" s="134"/>
      <c r="D63" s="134"/>
      <c r="E63" s="134"/>
      <c r="F63" s="135"/>
      <c r="G63" s="81"/>
      <c r="H63" s="136"/>
      <c r="I63" s="136"/>
      <c r="J63" s="136"/>
      <c r="K63" s="136"/>
      <c r="L63" s="203"/>
    </row>
    <row r="64" spans="1:12">
      <c r="A64" s="114"/>
      <c r="B64" s="123"/>
      <c r="C64" s="124"/>
      <c r="D64" s="124"/>
      <c r="E64" s="124"/>
      <c r="F64" s="125"/>
      <c r="G64" s="126"/>
      <c r="H64" s="127"/>
      <c r="I64" s="127"/>
      <c r="J64" s="127"/>
      <c r="K64" s="127"/>
      <c r="L64" s="5">
        <f t="shared" ref="L64:L69" si="11">COUNTIF(B64:K64,"○")</f>
        <v>0</v>
      </c>
    </row>
    <row r="65" spans="1:12">
      <c r="A65" s="114"/>
      <c r="B65" s="123"/>
      <c r="C65" s="124"/>
      <c r="D65" s="124"/>
      <c r="E65" s="124"/>
      <c r="F65" s="125"/>
      <c r="G65" s="126"/>
      <c r="H65" s="127"/>
      <c r="I65" s="127"/>
      <c r="J65" s="127"/>
      <c r="K65" s="127"/>
      <c r="L65" s="5">
        <f t="shared" si="11"/>
        <v>0</v>
      </c>
    </row>
    <row r="66" spans="1:12">
      <c r="A66" s="114"/>
      <c r="B66" s="123"/>
      <c r="C66" s="124"/>
      <c r="D66" s="124"/>
      <c r="E66" s="124"/>
      <c r="F66" s="125"/>
      <c r="G66" s="126"/>
      <c r="H66" s="127"/>
      <c r="I66" s="127"/>
      <c r="J66" s="127"/>
      <c r="K66" s="127"/>
      <c r="L66" s="5">
        <f t="shared" si="11"/>
        <v>0</v>
      </c>
    </row>
    <row r="67" spans="1:12">
      <c r="A67" s="114"/>
      <c r="B67" s="123"/>
      <c r="C67" s="124"/>
      <c r="D67" s="124"/>
      <c r="E67" s="124"/>
      <c r="F67" s="125"/>
      <c r="G67" s="126"/>
      <c r="H67" s="127"/>
      <c r="I67" s="127"/>
      <c r="J67" s="127"/>
      <c r="K67" s="127"/>
      <c r="L67" s="5">
        <f t="shared" si="11"/>
        <v>0</v>
      </c>
    </row>
    <row r="68" spans="1:12">
      <c r="A68" s="114"/>
      <c r="B68" s="123"/>
      <c r="C68" s="124"/>
      <c r="D68" s="124"/>
      <c r="E68" s="124"/>
      <c r="F68" s="125"/>
      <c r="G68" s="126"/>
      <c r="H68" s="127"/>
      <c r="I68" s="127"/>
      <c r="J68" s="127"/>
      <c r="K68" s="127"/>
      <c r="L68" s="5">
        <f t="shared" si="11"/>
        <v>0</v>
      </c>
    </row>
    <row r="69" spans="1:12" ht="19.5" thickBot="1">
      <c r="A69" s="119"/>
      <c r="B69" s="123"/>
      <c r="C69" s="124"/>
      <c r="D69" s="124"/>
      <c r="E69" s="124"/>
      <c r="F69" s="125"/>
      <c r="G69" s="126"/>
      <c r="H69" s="127"/>
      <c r="I69" s="127"/>
      <c r="J69" s="127"/>
      <c r="K69" s="127"/>
      <c r="L69" s="5">
        <f t="shared" si="11"/>
        <v>0</v>
      </c>
    </row>
    <row r="70" spans="1:12" ht="19.5" thickBot="1">
      <c r="A70" s="117" t="s">
        <v>23</v>
      </c>
      <c r="B70" s="77">
        <f t="shared" ref="B70:J70" si="12">COUNTIF(B63:B69,"○")</f>
        <v>0</v>
      </c>
      <c r="C70" s="90">
        <f t="shared" si="12"/>
        <v>0</v>
      </c>
      <c r="D70" s="90">
        <f t="shared" si="12"/>
        <v>0</v>
      </c>
      <c r="E70" s="90">
        <f t="shared" si="12"/>
        <v>0</v>
      </c>
      <c r="F70" s="91">
        <f t="shared" si="12"/>
        <v>0</v>
      </c>
      <c r="G70" s="131">
        <f t="shared" si="12"/>
        <v>0</v>
      </c>
      <c r="H70" s="132">
        <f t="shared" si="12"/>
        <v>0</v>
      </c>
      <c r="I70" s="132">
        <f t="shared" si="12"/>
        <v>0</v>
      </c>
      <c r="J70" s="132">
        <f t="shared" si="12"/>
        <v>0</v>
      </c>
      <c r="K70" s="132">
        <f t="shared" ref="K70" si="13">COUNTIF(K63:K69,"○")</f>
        <v>0</v>
      </c>
      <c r="L70" s="7">
        <f>SUM(B70:K70)</f>
        <v>0</v>
      </c>
    </row>
    <row r="71" spans="1:12">
      <c r="A71" s="120" t="s">
        <v>29</v>
      </c>
      <c r="B71" s="133"/>
      <c r="C71" s="134"/>
      <c r="D71" s="134"/>
      <c r="E71" s="134"/>
      <c r="F71" s="135"/>
      <c r="G71" s="81"/>
      <c r="H71" s="136"/>
      <c r="I71" s="136"/>
      <c r="J71" s="136"/>
      <c r="K71" s="136"/>
      <c r="L71" s="8"/>
    </row>
    <row r="72" spans="1:12">
      <c r="A72" s="121"/>
      <c r="B72" s="11" t="str">
        <f>IF(ISERROR(VLOOKUP($A72,授業以外リスト!$A$7:$K$31,2,FALSE)),"",IF(VLOOKUP($A72,授業以外リスト!$A$7:$K$31,2,FALSE)=0,"",VLOOKUP($A72,授業以外リスト!$A$7:$K$31,2,FALSE)))</f>
        <v/>
      </c>
      <c r="C72" s="12" t="str">
        <f>IF(ISERROR(VLOOKUP($A72,授業以外リスト!$A$7:$K$31,3,FALSE)),"",IF(VLOOKUP($A72,授業以外リスト!$A$7:$K$31,3,FALSE)=0,"",VLOOKUP($A72,授業以外リスト!$A$7:$K$31,3,FALSE)))</f>
        <v/>
      </c>
      <c r="D72" s="107" t="str">
        <f>IF(ISERROR(VLOOKUP($A72,授業以外リスト!$A$7:$K$31,4,FALSE)),"",IF(VLOOKUP($A72,授業以外リスト!$A$7:$K$31,4,FALSE)=0,"",VLOOKUP($A72,授業以外リスト!$A$7:$K$31,4,FALSE)))</f>
        <v/>
      </c>
      <c r="E72" s="108" t="str">
        <f>IF(ISERROR(VLOOKUP($A72,授業以外リスト!$A$7:$K$31,5,FALSE)),"",IF(VLOOKUP($A72,授業以外リスト!$A$7:$K$31,5,FALSE)=0,"",VLOOKUP($A72,授業以外リスト!$A$7:$K$31,5,FALSE)))</f>
        <v/>
      </c>
      <c r="F72" s="13" t="str">
        <f>IF(ISERROR(VLOOKUP($A72,授業以外リスト!$A$7:$K$31,6,FALSE)),"",IF(VLOOKUP($A72,授業以外リスト!$A$7:$K$31,6,FALSE)=0,"",VLOOKUP($A72,授業以外リスト!$A$7:$K$31,6,FALSE)))</f>
        <v/>
      </c>
      <c r="G72" s="110" t="str">
        <f>IF(ISERROR(VLOOKUP($A72,授業以外リスト!$A$7:$K$31,7,FALSE)),"",IF(VLOOKUP($A72,授業以外リスト!$A$7:$K$31,7,FALSE)=0,"",VLOOKUP($A72,授業以外リスト!$A$7:$K$31,7,FALSE)))</f>
        <v/>
      </c>
      <c r="H72" s="15" t="str">
        <f>IF(ISERROR(VLOOKUP($A72,授業以外リスト!$A$7:$K$31,8,FALSE)),"",IF(VLOOKUP($A72,授業以外リスト!$A$7:$K$31,8,FALSE)=0,"",VLOOKUP($A72,授業以外リスト!$A$7:$K$31,8,FALSE)))</f>
        <v/>
      </c>
      <c r="I72" s="109" t="str">
        <f>IF(ISERROR(VLOOKUP($A72,授業以外リスト!$A$7:$K$31,9,FALSE)),"",IF(VLOOKUP($A72,授業以外リスト!$A$7:$K$31,9,FALSE)=0,"",VLOOKUP($A72,授業以外リスト!$A$7:$K$31,9,FALSE)))</f>
        <v/>
      </c>
      <c r="J72" s="14" t="str">
        <f>IF(ISERROR(VLOOKUP($A72,授業以外リスト!$A$7:$K$31,10,FALSE)),"",IF(VLOOKUP($A72,授業以外リスト!$A$7:$K$31,10,FALSE)=0,"",VLOOKUP($A72,授業以外リスト!$A$7:$K$31,10,FALSE)))</f>
        <v/>
      </c>
      <c r="K72" s="14" t="str">
        <f>IF(ISERROR(VLOOKUP($A72,授業以外リスト!$A$7:$K$31,10,FALSE)),"",IF(VLOOKUP($A72,授業以外リスト!$A$7:$K$31,10,FALSE)=0,"",VLOOKUP($A72,授業以外リスト!$A$7:$K$31,10,FALSE)))</f>
        <v/>
      </c>
      <c r="L72" s="5">
        <f t="shared" ref="L72:L79" si="14">COUNTIF(B72:K72,"○")</f>
        <v>0</v>
      </c>
    </row>
    <row r="73" spans="1:12">
      <c r="A73" s="121"/>
      <c r="B73" s="11" t="str">
        <f>IF(ISERROR(VLOOKUP($A73,授業以外リスト!$A$7:$K$31,2,FALSE)),"",IF(VLOOKUP($A73,授業以外リスト!$A$7:$K$31,2,FALSE)=0,"",VLOOKUP($A73,授業以外リスト!$A$7:$K$31,2,FALSE)))</f>
        <v/>
      </c>
      <c r="C73" s="12" t="str">
        <f>IF(ISERROR(VLOOKUP($A73,授業以外リスト!$A$7:$K$31,3,FALSE)),"",IF(VLOOKUP($A73,授業以外リスト!$A$7:$K$31,3,FALSE)=0,"",VLOOKUP($A73,授業以外リスト!$A$7:$K$31,3,FALSE)))</f>
        <v/>
      </c>
      <c r="D73" s="107" t="str">
        <f>IF(ISERROR(VLOOKUP($A73,授業以外リスト!$A$7:$K$31,4,FALSE)),"",IF(VLOOKUP($A73,授業以外リスト!$A$7:$K$31,4,FALSE)=0,"",VLOOKUP($A73,授業以外リスト!$A$7:$K$31,4,FALSE)))</f>
        <v/>
      </c>
      <c r="E73" s="108" t="str">
        <f>IF(ISERROR(VLOOKUP($A73,授業以外リスト!$A$7:$K$31,5,FALSE)),"",IF(VLOOKUP($A73,授業以外リスト!$A$7:$K$31,5,FALSE)=0,"",VLOOKUP($A73,授業以外リスト!$A$7:$K$31,5,FALSE)))</f>
        <v/>
      </c>
      <c r="F73" s="13" t="str">
        <f>IF(ISERROR(VLOOKUP($A73,授業以外リスト!$A$7:$K$31,6,FALSE)),"",IF(VLOOKUP($A73,授業以外リスト!$A$7:$K$31,6,FALSE)=0,"",VLOOKUP($A73,授業以外リスト!$A$7:$K$31,6,FALSE)))</f>
        <v/>
      </c>
      <c r="G73" s="110" t="str">
        <f>IF(ISERROR(VLOOKUP($A73,授業以外リスト!$A$7:$K$31,7,FALSE)),"",IF(VLOOKUP($A73,授業以外リスト!$A$7:$K$31,7,FALSE)=0,"",VLOOKUP($A73,授業以外リスト!$A$7:$K$31,7,FALSE)))</f>
        <v/>
      </c>
      <c r="H73" s="15" t="str">
        <f>IF(ISERROR(VLOOKUP($A73,授業以外リスト!$A$7:$K$31,8,FALSE)),"",IF(VLOOKUP($A73,授業以外リスト!$A$7:$K$31,8,FALSE)=0,"",VLOOKUP($A73,授業以外リスト!$A$7:$K$31,8,FALSE)))</f>
        <v/>
      </c>
      <c r="I73" s="109" t="str">
        <f>IF(ISERROR(VLOOKUP($A73,授業以外リスト!$A$7:$K$31,9,FALSE)),"",IF(VLOOKUP($A73,授業以外リスト!$A$7:$K$31,9,FALSE)=0,"",VLOOKUP($A73,授業以外リスト!$A$7:$K$31,9,FALSE)))</f>
        <v/>
      </c>
      <c r="J73" s="14" t="str">
        <f>IF(ISERROR(VLOOKUP($A73,授業以外リスト!$A$7:$K$31,10,FALSE)),"",IF(VLOOKUP($A73,授業以外リスト!$A$7:$K$31,10,FALSE)=0,"",VLOOKUP($A73,授業以外リスト!$A$7:$K$31,10,FALSE)))</f>
        <v/>
      </c>
      <c r="K73" s="14" t="str">
        <f>IF(ISERROR(VLOOKUP($A73,授業以外リスト!$A$7:$K$31,10,FALSE)),"",IF(VLOOKUP($A73,授業以外リスト!$A$7:$K$31,10,FALSE)=0,"",VLOOKUP($A73,授業以外リスト!$A$7:$K$31,10,FALSE)))</f>
        <v/>
      </c>
      <c r="L73" s="5">
        <f t="shared" si="14"/>
        <v>0</v>
      </c>
    </row>
    <row r="74" spans="1:12">
      <c r="A74" s="121"/>
      <c r="B74" s="11" t="str">
        <f>IF(ISERROR(VLOOKUP($A74,授業以外リスト!$A$7:$K$31,2,FALSE)),"",IF(VLOOKUP($A74,授業以外リスト!$A$7:$K$31,2,FALSE)=0,"",VLOOKUP($A74,授業以外リスト!$A$7:$K$31,2,FALSE)))</f>
        <v/>
      </c>
      <c r="C74" s="12" t="str">
        <f>IF(ISERROR(VLOOKUP($A74,授業以外リスト!$A$7:$K$31,3,FALSE)),"",IF(VLOOKUP($A74,授業以外リスト!$A$7:$K$31,3,FALSE)=0,"",VLOOKUP($A74,授業以外リスト!$A$7:$K$31,3,FALSE)))</f>
        <v/>
      </c>
      <c r="D74" s="107" t="str">
        <f>IF(ISERROR(VLOOKUP($A74,授業以外リスト!$A$7:$K$31,4,FALSE)),"",IF(VLOOKUP($A74,授業以外リスト!$A$7:$K$31,4,FALSE)=0,"",VLOOKUP($A74,授業以外リスト!$A$7:$K$31,4,FALSE)))</f>
        <v/>
      </c>
      <c r="E74" s="108" t="str">
        <f>IF(ISERROR(VLOOKUP($A74,授業以外リスト!$A$7:$K$31,5,FALSE)),"",IF(VLOOKUP($A74,授業以外リスト!$A$7:$K$31,5,FALSE)=0,"",VLOOKUP($A74,授業以外リスト!$A$7:$K$31,5,FALSE)))</f>
        <v/>
      </c>
      <c r="F74" s="108" t="str">
        <f>IF(ISERROR(VLOOKUP($A74,授業以外リスト!$A$7:$K$31,5,FALSE)),"",IF(VLOOKUP($A74,授業以外リスト!$A$7:$K$31,5,FALSE)=0,"",VLOOKUP($A74,授業以外リスト!$A$7:$K$31,5,FALSE)))</f>
        <v/>
      </c>
      <c r="G74" s="110" t="str">
        <f>IF(ISERROR(VLOOKUP($A74,授業以外リスト!$A$7:$K$31,7,FALSE)),"",IF(VLOOKUP($A74,授業以外リスト!$A$7:$K$31,7,FALSE)=0,"",VLOOKUP($A74,授業以外リスト!$A$7:$K$31,7,FALSE)))</f>
        <v/>
      </c>
      <c r="H74" s="15" t="str">
        <f>IF(ISERROR(VLOOKUP($A74,授業以外リスト!$A$7:$K$31,8,FALSE)),"",IF(VLOOKUP($A74,授業以外リスト!$A$7:$K$31,8,FALSE)=0,"",VLOOKUP($A74,授業以外リスト!$A$7:$K$31,8,FALSE)))</f>
        <v/>
      </c>
      <c r="I74" s="109" t="str">
        <f>IF(ISERROR(VLOOKUP($A74,授業以外リスト!$A$7:$K$31,9,FALSE)),"",IF(VLOOKUP($A74,授業以外リスト!$A$7:$K$31,9,FALSE)=0,"",VLOOKUP($A74,授業以外リスト!$A$7:$K$31,9,FALSE)))</f>
        <v/>
      </c>
      <c r="J74" s="14" t="str">
        <f>IF(ISERROR(VLOOKUP($A74,授業以外リスト!$A$7:$K$31,10,FALSE)),"",IF(VLOOKUP($A74,授業以外リスト!$A$7:$K$31,10,FALSE)=0,"",VLOOKUP($A74,授業以外リスト!$A$7:$K$31,10,FALSE)))</f>
        <v/>
      </c>
      <c r="K74" s="14" t="str">
        <f>IF(ISERROR(VLOOKUP($A74,授業以外リスト!$A$7:$K$31,10,FALSE)),"",IF(VLOOKUP($A74,授業以外リスト!$A$7:$K$31,10,FALSE)=0,"",VLOOKUP($A74,授業以外リスト!$A$7:$K$31,10,FALSE)))</f>
        <v/>
      </c>
      <c r="L74" s="5">
        <f t="shared" si="14"/>
        <v>0</v>
      </c>
    </row>
    <row r="75" spans="1:12">
      <c r="A75" s="121"/>
      <c r="B75" s="11" t="str">
        <f>IF(ISERROR(VLOOKUP($A75,授業以外リスト!$A$7:$K$31,2,FALSE)),"",IF(VLOOKUP($A75,授業以外リスト!$A$7:$K$31,2,FALSE)=0,"",VLOOKUP($A75,授業以外リスト!$A$7:$K$31,2,FALSE)))</f>
        <v/>
      </c>
      <c r="C75" s="12" t="str">
        <f>IF(ISERROR(VLOOKUP($A75,授業以外リスト!$A$7:$K$31,3,FALSE)),"",IF(VLOOKUP($A75,授業以外リスト!$A$7:$K$31,3,FALSE)=0,"",VLOOKUP($A75,授業以外リスト!$A$7:$K$31,3,FALSE)))</f>
        <v/>
      </c>
      <c r="D75" s="107" t="str">
        <f>IF(ISERROR(VLOOKUP($A75,授業以外リスト!$A$7:$K$31,4,FALSE)),"",IF(VLOOKUP($A75,授業以外リスト!$A$7:$K$31,4,FALSE)=0,"",VLOOKUP($A75,授業以外リスト!$A$7:$K$31,4,FALSE)))</f>
        <v/>
      </c>
      <c r="E75" s="108" t="str">
        <f>IF(ISERROR(VLOOKUP($A75,授業以外リスト!$A$7:$K$31,5,FALSE)),"",IF(VLOOKUP($A75,授業以外リスト!$A$7:$K$31,5,FALSE)=0,"",VLOOKUP($A75,授業以外リスト!$A$7:$K$31,5,FALSE)))</f>
        <v/>
      </c>
      <c r="F75" s="13" t="str">
        <f>IF(ISERROR(VLOOKUP($A75,授業以外リスト!$A$7:$K$31,6,FALSE)),"",IF(VLOOKUP($A75,授業以外リスト!$A$7:$K$31,6,FALSE)=0,"",VLOOKUP($A75,授業以外リスト!$A$7:$K$31,6,FALSE)))</f>
        <v/>
      </c>
      <c r="G75" s="110" t="str">
        <f>IF(ISERROR(VLOOKUP($A75,授業以外リスト!$A$7:$K$31,7,FALSE)),"",IF(VLOOKUP($A75,授業以外リスト!$A$7:$K$31,7,FALSE)=0,"",VLOOKUP($A75,授業以外リスト!$A$7:$K$31,7,FALSE)))</f>
        <v/>
      </c>
      <c r="H75" s="15" t="str">
        <f>IF(ISERROR(VLOOKUP($A75,授業以外リスト!$A$7:$K$31,8,FALSE)),"",IF(VLOOKUP($A75,授業以外リスト!$A$7:$K$31,8,FALSE)=0,"",VLOOKUP($A75,授業以外リスト!$A$7:$K$31,8,FALSE)))</f>
        <v/>
      </c>
      <c r="I75" s="109" t="str">
        <f>IF(ISERROR(VLOOKUP($A75,授業以外リスト!$A$7:$K$31,9,FALSE)),"",IF(VLOOKUP($A75,授業以外リスト!$A$7:$K$31,9,FALSE)=0,"",VLOOKUP($A75,授業以外リスト!$A$7:$K$31,9,FALSE)))</f>
        <v/>
      </c>
      <c r="J75" s="14" t="str">
        <f>IF(ISERROR(VLOOKUP($A75,授業以外リスト!$A$7:$K$31,10,FALSE)),"",IF(VLOOKUP($A75,授業以外リスト!$A$7:$K$31,10,FALSE)=0,"",VLOOKUP($A75,授業以外リスト!$A$7:$K$31,10,FALSE)))</f>
        <v/>
      </c>
      <c r="K75" s="14" t="str">
        <f>IF(ISERROR(VLOOKUP($A75,授業以外リスト!$A$7:$K$31,10,FALSE)),"",IF(VLOOKUP($A75,授業以外リスト!$A$7:$K$31,10,FALSE)=0,"",VLOOKUP($A75,授業以外リスト!$A$7:$K$31,10,FALSE)))</f>
        <v/>
      </c>
      <c r="L75" s="5">
        <f t="shared" si="14"/>
        <v>0</v>
      </c>
    </row>
    <row r="76" spans="1:12">
      <c r="A76" s="121"/>
      <c r="B76" s="11" t="str">
        <f>IF(ISERROR(VLOOKUP($A76,授業以外リスト!$A$7:$K$31,2,FALSE)),"",IF(VLOOKUP($A76,授業以外リスト!$A$7:$K$31,2,FALSE)=0,"",VLOOKUP($A76,授業以外リスト!$A$7:$K$31,2,FALSE)))</f>
        <v/>
      </c>
      <c r="C76" s="12" t="str">
        <f>IF(ISERROR(VLOOKUP($A76,授業以外リスト!$A$7:$K$31,3,FALSE)),"",IF(VLOOKUP($A76,授業以外リスト!$A$7:$K$31,3,FALSE)=0,"",VLOOKUP($A76,授業以外リスト!$A$7:$K$31,3,FALSE)))</f>
        <v/>
      </c>
      <c r="D76" s="107" t="str">
        <f>IF(ISERROR(VLOOKUP($A76,授業以外リスト!$A$7:$K$31,4,FALSE)),"",IF(VLOOKUP($A76,授業以外リスト!$A$7:$K$31,4,FALSE)=0,"",VLOOKUP($A76,授業以外リスト!$A$7:$K$31,4,FALSE)))</f>
        <v/>
      </c>
      <c r="E76" s="108" t="str">
        <f>IF(ISERROR(VLOOKUP($A76,授業以外リスト!$A$7:$K$31,5,FALSE)),"",IF(VLOOKUP($A76,授業以外リスト!$A$7:$K$31,5,FALSE)=0,"",VLOOKUP($A76,授業以外リスト!$A$7:$K$31,5,FALSE)))</f>
        <v/>
      </c>
      <c r="F76" s="13" t="str">
        <f>IF(ISERROR(VLOOKUP($A76,授業以外リスト!$A$7:$K$31,6,FALSE)),"",IF(VLOOKUP($A76,授業以外リスト!$A$7:$K$31,6,FALSE)=0,"",VLOOKUP($A76,授業以外リスト!$A$7:$K$31,6,FALSE)))</f>
        <v/>
      </c>
      <c r="G76" s="110" t="str">
        <f>IF(ISERROR(VLOOKUP($A76,授業以外リスト!$A$7:$K$31,7,FALSE)),"",IF(VLOOKUP($A76,授業以外リスト!$A$7:$K$31,7,FALSE)=0,"",VLOOKUP($A76,授業以外リスト!$A$7:$K$31,7,FALSE)))</f>
        <v/>
      </c>
      <c r="H76" s="15" t="str">
        <f>IF(ISERROR(VLOOKUP($A76,授業以外リスト!$A$7:$K$31,8,FALSE)),"",IF(VLOOKUP($A76,授業以外リスト!$A$7:$K$31,8,FALSE)=0,"",VLOOKUP($A76,授業以外リスト!$A$7:$K$31,8,FALSE)))</f>
        <v/>
      </c>
      <c r="I76" s="109" t="str">
        <f>IF(ISERROR(VLOOKUP($A76,授業以外リスト!$A$7:$K$31,9,FALSE)),"",IF(VLOOKUP($A76,授業以外リスト!$A$7:$K$31,9,FALSE)=0,"",VLOOKUP($A76,授業以外リスト!$A$7:$K$31,9,FALSE)))</f>
        <v/>
      </c>
      <c r="J76" s="14" t="str">
        <f>IF(ISERROR(VLOOKUP($A76,授業以外リスト!$A$7:$K$31,10,FALSE)),"",IF(VLOOKUP($A76,授業以外リスト!$A$7:$K$31,10,FALSE)=0,"",VLOOKUP($A76,授業以外リスト!$A$7:$K$31,10,FALSE)))</f>
        <v/>
      </c>
      <c r="K76" s="14" t="str">
        <f>IF(ISERROR(VLOOKUP($A76,授業以外リスト!$A$7:$K$31,10,FALSE)),"",IF(VLOOKUP($A76,授業以外リスト!$A$7:$K$31,10,FALSE)=0,"",VLOOKUP($A76,授業以外リスト!$A$7:$K$31,10,FALSE)))</f>
        <v/>
      </c>
      <c r="L76" s="5">
        <f t="shared" si="14"/>
        <v>0</v>
      </c>
    </row>
    <row r="77" spans="1:12">
      <c r="A77" s="121"/>
      <c r="B77" s="11" t="str">
        <f>IF(ISERROR(VLOOKUP($A77,授業以外リスト!$A$7:$K$31,2,FALSE)),"",IF(VLOOKUP($A77,授業以外リスト!$A$7:$K$31,2,FALSE)=0,"",VLOOKUP($A77,授業以外リスト!$A$7:$K$31,2,FALSE)))</f>
        <v/>
      </c>
      <c r="C77" s="12" t="str">
        <f>IF(ISERROR(VLOOKUP($A77,授業以外リスト!$A$7:$K$31,3,FALSE)),"",IF(VLOOKUP($A77,授業以外リスト!$A$7:$K$31,3,FALSE)=0,"",VLOOKUP($A77,授業以外リスト!$A$7:$K$31,3,FALSE)))</f>
        <v/>
      </c>
      <c r="D77" s="107" t="str">
        <f>IF(ISERROR(VLOOKUP($A77,授業以外リスト!$A$7:$K$31,4,FALSE)),"",IF(VLOOKUP($A77,授業以外リスト!$A$7:$K$31,4,FALSE)=0,"",VLOOKUP($A77,授業以外リスト!$A$7:$K$31,4,FALSE)))</f>
        <v/>
      </c>
      <c r="E77" s="108" t="str">
        <f>IF(ISERROR(VLOOKUP($A77,授業以外リスト!$A$7:$K$31,5,FALSE)),"",IF(VLOOKUP($A77,授業以外リスト!$A$7:$K$31,5,FALSE)=0,"",VLOOKUP($A77,授業以外リスト!$A$7:$K$31,5,FALSE)))</f>
        <v/>
      </c>
      <c r="F77" s="13" t="str">
        <f>IF(ISERROR(VLOOKUP($A77,授業以外リスト!$A$7:$K$31,6,FALSE)),"",IF(VLOOKUP($A77,授業以外リスト!$A$7:$K$31,6,FALSE)=0,"",VLOOKUP($A77,授業以外リスト!$A$7:$K$31,6,FALSE)))</f>
        <v/>
      </c>
      <c r="G77" s="110" t="str">
        <f>IF(ISERROR(VLOOKUP($A77,授業以外リスト!$A$7:$K$31,7,FALSE)),"",IF(VLOOKUP($A77,授業以外リスト!$A$7:$K$31,7,FALSE)=0,"",VLOOKUP($A77,授業以外リスト!$A$7:$K$31,7,FALSE)))</f>
        <v/>
      </c>
      <c r="H77" s="15" t="str">
        <f>IF(ISERROR(VLOOKUP($A77,授業以外リスト!$A$7:$K$31,8,FALSE)),"",IF(VLOOKUP($A77,授業以外リスト!$A$7:$K$31,8,FALSE)=0,"",VLOOKUP($A77,授業以外リスト!$A$7:$K$31,8,FALSE)))</f>
        <v/>
      </c>
      <c r="I77" s="109" t="str">
        <f>IF(ISERROR(VLOOKUP($A77,授業以外リスト!$A$7:$K$31,9,FALSE)),"",IF(VLOOKUP($A77,授業以外リスト!$A$7:$K$31,9,FALSE)=0,"",VLOOKUP($A77,授業以外リスト!$A$7:$K$31,9,FALSE)))</f>
        <v/>
      </c>
      <c r="J77" s="14" t="str">
        <f>IF(ISERROR(VLOOKUP($A77,授業以外リスト!$A$7:$K$31,10,FALSE)),"",IF(VLOOKUP($A77,授業以外リスト!$A$7:$K$31,10,FALSE)=0,"",VLOOKUP($A77,授業以外リスト!$A$7:$K$31,10,FALSE)))</f>
        <v/>
      </c>
      <c r="K77" s="14" t="str">
        <f>IF(ISERROR(VLOOKUP($A77,授業以外リスト!$A$7:$K$31,10,FALSE)),"",IF(VLOOKUP($A77,授業以外リスト!$A$7:$K$31,10,FALSE)=0,"",VLOOKUP($A77,授業以外リスト!$A$7:$K$31,10,FALSE)))</f>
        <v/>
      </c>
      <c r="L77" s="5">
        <f t="shared" si="14"/>
        <v>0</v>
      </c>
    </row>
    <row r="78" spans="1:12">
      <c r="A78" s="121"/>
      <c r="B78" s="11" t="str">
        <f>IF(ISERROR(VLOOKUP($A78,授業以外リスト!$A$7:$K$31,2,FALSE)),"",IF(VLOOKUP($A78,授業以外リスト!$A$7:$K$31,2,FALSE)=0,"",VLOOKUP($A78,授業以外リスト!$A$7:$K$31,2,FALSE)))</f>
        <v/>
      </c>
      <c r="C78" s="12" t="str">
        <f>IF(ISERROR(VLOOKUP($A78,授業以外リスト!$A$7:$K$31,3,FALSE)),"",IF(VLOOKUP($A78,授業以外リスト!$A$7:$K$31,3,FALSE)=0,"",VLOOKUP($A78,授業以外リスト!$A$7:$K$31,3,FALSE)))</f>
        <v/>
      </c>
      <c r="D78" s="107" t="str">
        <f>IF(ISERROR(VLOOKUP($A78,授業以外リスト!$A$7:$K$31,4,FALSE)),"",IF(VLOOKUP($A78,授業以外リスト!$A$7:$K$31,4,FALSE)=0,"",VLOOKUP($A78,授業以外リスト!$A$7:$K$31,4,FALSE)))</f>
        <v/>
      </c>
      <c r="E78" s="108" t="str">
        <f>IF(ISERROR(VLOOKUP($A78,授業以外リスト!$A$7:$K$31,5,FALSE)),"",IF(VLOOKUP($A78,授業以外リスト!$A$7:$K$31,5,FALSE)=0,"",VLOOKUP($A78,授業以外リスト!$A$7:$K$31,5,FALSE)))</f>
        <v/>
      </c>
      <c r="F78" s="13" t="str">
        <f>IF(ISERROR(VLOOKUP($A78,授業以外リスト!$A$7:$K$31,6,FALSE)),"",IF(VLOOKUP($A78,授業以外リスト!$A$7:$K$31,6,FALSE)=0,"",VLOOKUP($A78,授業以外リスト!$A$7:$K$31,6,FALSE)))</f>
        <v/>
      </c>
      <c r="G78" s="110" t="str">
        <f>IF(ISERROR(VLOOKUP($A78,授業以外リスト!$A$7:$K$31,7,FALSE)),"",IF(VLOOKUP($A78,授業以外リスト!$A$7:$K$31,7,FALSE)=0,"",VLOOKUP($A78,授業以外リスト!$A$7:$K$31,7,FALSE)))</f>
        <v/>
      </c>
      <c r="H78" s="15" t="str">
        <f>IF(ISERROR(VLOOKUP($A78,授業以外リスト!$A$7:$K$31,8,FALSE)),"",IF(VLOOKUP($A78,授業以外リスト!$A$7:$K$31,8,FALSE)=0,"",VLOOKUP($A78,授業以外リスト!$A$7:$K$31,8,FALSE)))</f>
        <v/>
      </c>
      <c r="I78" s="109" t="str">
        <f>IF(ISERROR(VLOOKUP($A78,授業以外リスト!$A$7:$K$31,9,FALSE)),"",IF(VLOOKUP($A78,授業以外リスト!$A$7:$K$31,9,FALSE)=0,"",VLOOKUP($A78,授業以外リスト!$A$7:$K$31,9,FALSE)))</f>
        <v/>
      </c>
      <c r="J78" s="14" t="str">
        <f>IF(ISERROR(VLOOKUP($A78,授業以外リスト!$A$7:$K$31,10,FALSE)),"",IF(VLOOKUP($A78,授業以外リスト!$A$7:$K$31,10,FALSE)=0,"",VLOOKUP($A78,授業以外リスト!$A$7:$K$31,10,FALSE)))</f>
        <v/>
      </c>
      <c r="K78" s="14" t="str">
        <f>IF(ISERROR(VLOOKUP($A78,授業以外リスト!$A$7:$K$31,10,FALSE)),"",IF(VLOOKUP($A78,授業以外リスト!$A$7:$K$31,10,FALSE)=0,"",VLOOKUP($A78,授業以外リスト!$A$7:$K$31,10,FALSE)))</f>
        <v/>
      </c>
      <c r="L78" s="5">
        <f t="shared" si="14"/>
        <v>0</v>
      </c>
    </row>
    <row r="79" spans="1:12" ht="19.5" thickBot="1">
      <c r="A79" s="122"/>
      <c r="B79" s="11" t="str">
        <f>IF(ISERROR(VLOOKUP($A79,授業以外リスト!$A$7:$K$31,2,FALSE)),"",IF(VLOOKUP($A79,授業以外リスト!$A$7:$K$31,2,FALSE)=0,"",VLOOKUP($A79,授業以外リスト!$A$7:$K$31,2,FALSE)))</f>
        <v/>
      </c>
      <c r="C79" s="12" t="str">
        <f>IF(ISERROR(VLOOKUP($A79,授業以外リスト!$A$7:$K$31,3,FALSE)),"",IF(VLOOKUP($A79,授業以外リスト!$A$7:$K$31,3,FALSE)=0,"",VLOOKUP($A79,授業以外リスト!$A$7:$K$31,3,FALSE)))</f>
        <v/>
      </c>
      <c r="D79" s="107" t="str">
        <f>IF(ISERROR(VLOOKUP($A79,授業以外リスト!$A$7:$K$31,4,FALSE)),"",IF(VLOOKUP($A79,授業以外リスト!$A$7:$K$31,4,FALSE)=0,"",VLOOKUP($A79,授業以外リスト!$A$7:$K$31,4,FALSE)))</f>
        <v/>
      </c>
      <c r="E79" s="108" t="str">
        <f>IF(ISERROR(VLOOKUP($A79,授業以外リスト!$A$7:$K$31,5,FALSE)),"",IF(VLOOKUP($A79,授業以外リスト!$A$7:$K$31,5,FALSE)=0,"",VLOOKUP($A79,授業以外リスト!$A$7:$K$31,5,FALSE)))</f>
        <v/>
      </c>
      <c r="F79" s="13" t="str">
        <f>IF(ISERROR(VLOOKUP($A79,授業以外リスト!$A$7:$K$31,6,FALSE)),"",IF(VLOOKUP($A79,授業以外リスト!$A$7:$K$31,6,FALSE)=0,"",VLOOKUP($A79,授業以外リスト!$A$7:$K$31,6,FALSE)))</f>
        <v/>
      </c>
      <c r="G79" s="110" t="str">
        <f>IF(ISERROR(VLOOKUP($A79,授業以外リスト!$A$7:$K$31,7,FALSE)),"",IF(VLOOKUP($A79,授業以外リスト!$A$7:$K$31,7,FALSE)=0,"",VLOOKUP($A79,授業以外リスト!$A$7:$K$31,7,FALSE)))</f>
        <v/>
      </c>
      <c r="H79" s="15" t="str">
        <f>IF(ISERROR(VLOOKUP($A79,授業以外リスト!$A$7:$K$31,8,FALSE)),"",IF(VLOOKUP($A79,授業以外リスト!$A$7:$K$31,8,FALSE)=0,"",VLOOKUP($A79,授業以外リスト!$A$7:$K$31,8,FALSE)))</f>
        <v/>
      </c>
      <c r="I79" s="109" t="str">
        <f>IF(ISERROR(VLOOKUP($A79,授業以外リスト!$A$7:$K$31,9,FALSE)),"",IF(VLOOKUP($A79,授業以外リスト!$A$7:$K$31,9,FALSE)=0,"",VLOOKUP($A79,授業以外リスト!$A$7:$K$31,9,FALSE)))</f>
        <v/>
      </c>
      <c r="J79" s="14" t="str">
        <f>IF(ISERROR(VLOOKUP($A79,授業以外リスト!$A$7:$K$31,10,FALSE)),"",IF(VLOOKUP($A79,授業以外リスト!$A$7:$K$31,10,FALSE)=0,"",VLOOKUP($A79,授業以外リスト!$A$7:$K$31,10,FALSE)))</f>
        <v/>
      </c>
      <c r="K79" s="14" t="str">
        <f>IF(ISERROR(VLOOKUP($A79,授業以外リスト!$A$7:$K$31,10,FALSE)),"",IF(VLOOKUP($A79,授業以外リスト!$A$7:$K$31,10,FALSE)=0,"",VLOOKUP($A79,授業以外リスト!$A$7:$K$31,10,FALSE)))</f>
        <v/>
      </c>
      <c r="L79" s="5">
        <f t="shared" si="14"/>
        <v>0</v>
      </c>
    </row>
    <row r="80" spans="1:12" ht="19.5" thickBot="1">
      <c r="A80" s="106" t="s">
        <v>23</v>
      </c>
      <c r="B80" s="128">
        <f t="shared" ref="B80:J80" si="15">COUNTIF(B71:B79,"○")</f>
        <v>0</v>
      </c>
      <c r="C80" s="129">
        <f t="shared" si="15"/>
        <v>0</v>
      </c>
      <c r="D80" s="129">
        <f t="shared" si="15"/>
        <v>0</v>
      </c>
      <c r="E80" s="129">
        <f t="shared" si="15"/>
        <v>0</v>
      </c>
      <c r="F80" s="130">
        <f t="shared" si="15"/>
        <v>0</v>
      </c>
      <c r="G80" s="99">
        <f t="shared" si="15"/>
        <v>0</v>
      </c>
      <c r="H80" s="100">
        <f t="shared" si="15"/>
        <v>0</v>
      </c>
      <c r="I80" s="100">
        <f t="shared" si="15"/>
        <v>0</v>
      </c>
      <c r="J80" s="100">
        <f t="shared" si="15"/>
        <v>0</v>
      </c>
      <c r="K80" s="100">
        <f t="shared" ref="K80" si="16">COUNTIF(K71:K79,"○")</f>
        <v>0</v>
      </c>
      <c r="L80" s="7">
        <f>SUM(B80:K80)</f>
        <v>0</v>
      </c>
    </row>
    <row r="81" spans="1:12" ht="19.5" thickBot="1">
      <c r="A81" s="106" t="s">
        <v>30</v>
      </c>
      <c r="B81" s="77">
        <f t="shared" ref="B81:J81" si="17">SUM(B47+B55+B62+B70+B80)</f>
        <v>0</v>
      </c>
      <c r="C81" s="90">
        <f t="shared" si="17"/>
        <v>0</v>
      </c>
      <c r="D81" s="90">
        <f t="shared" si="17"/>
        <v>0</v>
      </c>
      <c r="E81" s="90">
        <f t="shared" si="17"/>
        <v>0</v>
      </c>
      <c r="F81" s="91">
        <f t="shared" si="17"/>
        <v>0</v>
      </c>
      <c r="G81" s="131">
        <f t="shared" si="17"/>
        <v>0</v>
      </c>
      <c r="H81" s="132">
        <f t="shared" si="17"/>
        <v>0</v>
      </c>
      <c r="I81" s="132">
        <f t="shared" si="17"/>
        <v>0</v>
      </c>
      <c r="J81" s="132">
        <f t="shared" si="17"/>
        <v>0</v>
      </c>
      <c r="K81" s="132">
        <f t="shared" ref="K81" si="18">SUM(K47+K55+K62+K70+K80)</f>
        <v>0</v>
      </c>
      <c r="L81" s="58">
        <f>SUM(B81:K81)</f>
        <v>0</v>
      </c>
    </row>
    <row r="82" spans="1:12" ht="19.5" thickBot="1">
      <c r="A82" s="106" t="s">
        <v>31</v>
      </c>
      <c r="B82" s="140">
        <v>17</v>
      </c>
      <c r="C82" s="141">
        <v>6</v>
      </c>
      <c r="D82" s="141">
        <v>17</v>
      </c>
      <c r="E82" s="141">
        <v>6</v>
      </c>
      <c r="F82" s="142">
        <v>6</v>
      </c>
      <c r="G82" s="143">
        <v>17</v>
      </c>
      <c r="H82" s="144">
        <v>17</v>
      </c>
      <c r="I82" s="144">
        <v>17</v>
      </c>
      <c r="J82" s="144">
        <v>17</v>
      </c>
      <c r="K82" s="144">
        <v>6</v>
      </c>
      <c r="L82" s="9">
        <f>SUM(B82:K82)</f>
        <v>126</v>
      </c>
    </row>
    <row r="83" spans="1:12" ht="19.5" thickBot="1">
      <c r="A83" s="106" t="s">
        <v>32</v>
      </c>
      <c r="B83" s="92">
        <f>B81/B82</f>
        <v>0</v>
      </c>
      <c r="C83" s="93">
        <f t="shared" ref="C83:J83" si="19">C81/C82</f>
        <v>0</v>
      </c>
      <c r="D83" s="93">
        <f t="shared" si="19"/>
        <v>0</v>
      </c>
      <c r="E83" s="93">
        <f t="shared" si="19"/>
        <v>0</v>
      </c>
      <c r="F83" s="94">
        <f t="shared" si="19"/>
        <v>0</v>
      </c>
      <c r="G83" s="95">
        <f t="shared" si="19"/>
        <v>0</v>
      </c>
      <c r="H83" s="96">
        <f t="shared" si="19"/>
        <v>0</v>
      </c>
      <c r="I83" s="96">
        <f t="shared" si="19"/>
        <v>0</v>
      </c>
      <c r="J83" s="96">
        <f t="shared" si="19"/>
        <v>0</v>
      </c>
      <c r="K83" s="96">
        <f t="shared" ref="K83" si="20">K81/K82</f>
        <v>0</v>
      </c>
      <c r="L83" s="10">
        <f>AVERAGE(B83:K83)</f>
        <v>0</v>
      </c>
    </row>
  </sheetData>
  <mergeCells count="7">
    <mergeCell ref="L7:L8"/>
    <mergeCell ref="A2:L2"/>
    <mergeCell ref="H5:L5"/>
    <mergeCell ref="H4:L4"/>
    <mergeCell ref="B7:F7"/>
    <mergeCell ref="A7:A8"/>
    <mergeCell ref="G7:K7"/>
  </mergeCells>
  <phoneticPr fontId="1"/>
  <dataValidations count="1">
    <dataValidation type="list" allowBlank="1" showInputMessage="1" showErrorMessage="1" sqref="B64:K69" xr:uid="{00000000-0002-0000-0000-000000000000}">
      <formula1>"　,○"</formula1>
    </dataValidation>
  </dataValidations>
  <pageMargins left="0.7" right="0.7" top="0.75" bottom="0.75" header="0.3" footer="0.3"/>
  <pageSetup paperSize="9" scale="4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OFFSET('授業リスト(学位)'!$A$10,0,0,SUMPRODUCT(('授業リスト(学位)'!$A$10:$A$223&lt;&gt;"")*1))</xm:f>
          </x14:formula1>
          <xm:sqref>A10:A46</xm:sqref>
        </x14:dataValidation>
        <x14:dataValidation type="list" allowBlank="1" showInputMessage="1" showErrorMessage="1" xr:uid="{00000000-0002-0000-0000-000002000000}">
          <x14:formula1>
            <xm:f>OFFSET('授業リスト(学術院)'!$A$7,0,0,SUMPRODUCT(('授業リスト(学術院)'!$A$7:$A$37&lt;&gt;"")*1))</xm:f>
          </x14:formula1>
          <xm:sqref>A49:A54</xm:sqref>
        </x14:dataValidation>
        <x14:dataValidation type="list" allowBlank="1" showInputMessage="1" showErrorMessage="1" xr:uid="{00000000-0002-0000-0000-000004000000}">
          <x14:formula1>
            <xm:f>OFFSET('授業リスト(大学院)'!$A$7,0,0,SUMPRODUCT(('授業リスト(大学院)'!$A$7:$A$59&lt;&gt;"")*1))</xm:f>
          </x14:formula1>
          <xm:sqref>A57:A61</xm:sqref>
        </x14:dataValidation>
        <x14:dataValidation type="list" allowBlank="1" showInputMessage="1" showErrorMessage="1" xr:uid="{00000000-0002-0000-0000-000001000000}">
          <x14:formula1>
            <xm:f>OFFSET(授業以外リスト!$A$11,0,0,SUMPRODUCT((授業以外リスト!$A$11:$A$31&lt;&gt;"")*1))</xm:f>
          </x14:formula1>
          <xm:sqref>A72:A79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2:K223"/>
  <sheetViews>
    <sheetView zoomScale="110" zoomScaleNormal="110" workbookViewId="0">
      <pane ySplit="6" topLeftCell="A25" activePane="bottomLeft" state="frozenSplit"/>
      <selection activeCell="E10" sqref="E10"/>
      <selection pane="bottomLeft" activeCell="N6" sqref="N6"/>
    </sheetView>
  </sheetViews>
  <sheetFormatPr defaultColWidth="9" defaultRowHeight="18.75"/>
  <cols>
    <col min="1" max="1" width="28.5" customWidth="1"/>
  </cols>
  <sheetData>
    <row r="2" spans="1:11" ht="25.5">
      <c r="A2" s="213" t="s">
        <v>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15" customHeight="1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15" customHeight="1" thickBot="1"/>
    <row r="5" spans="1:11" ht="18.75" customHeight="1">
      <c r="A5" s="220" t="s">
        <v>0</v>
      </c>
      <c r="B5" s="225" t="s">
        <v>1</v>
      </c>
      <c r="C5" s="226"/>
      <c r="D5" s="226"/>
      <c r="E5" s="226"/>
      <c r="F5" s="227"/>
      <c r="G5" s="228" t="s">
        <v>2</v>
      </c>
      <c r="H5" s="229"/>
      <c r="I5" s="229"/>
      <c r="J5" s="229"/>
      <c r="K5" s="230"/>
    </row>
    <row r="6" spans="1:11" ht="110.25" thickBot="1">
      <c r="A6" s="221"/>
      <c r="B6" s="1" t="s">
        <v>4</v>
      </c>
      <c r="C6" s="2" t="s">
        <v>5</v>
      </c>
      <c r="D6" s="3" t="s">
        <v>6</v>
      </c>
      <c r="E6" s="2" t="s">
        <v>7</v>
      </c>
      <c r="F6" s="4" t="s">
        <v>8</v>
      </c>
      <c r="G6" s="145" t="s">
        <v>34</v>
      </c>
      <c r="H6" s="146" t="s">
        <v>35</v>
      </c>
      <c r="I6" s="146" t="s">
        <v>36</v>
      </c>
      <c r="J6" s="146" t="s">
        <v>37</v>
      </c>
      <c r="K6" s="147" t="s">
        <v>38</v>
      </c>
    </row>
    <row r="7" spans="1:11">
      <c r="A7" s="59" t="s">
        <v>39</v>
      </c>
      <c r="B7" s="60" t="s">
        <v>40</v>
      </c>
      <c r="C7" s="61"/>
      <c r="D7" s="61"/>
      <c r="E7" s="61"/>
      <c r="F7" s="62"/>
      <c r="G7" s="63" t="s">
        <v>40</v>
      </c>
      <c r="H7" s="61"/>
      <c r="I7" s="61"/>
      <c r="J7" s="61" t="s">
        <v>40</v>
      </c>
      <c r="K7" s="62"/>
    </row>
    <row r="8" spans="1:11">
      <c r="A8" s="64" t="s">
        <v>41</v>
      </c>
      <c r="B8" s="30" t="s">
        <v>40</v>
      </c>
      <c r="C8" s="31" t="s">
        <v>40</v>
      </c>
      <c r="D8" s="31"/>
      <c r="E8" s="31"/>
      <c r="F8" s="32"/>
      <c r="G8" s="65"/>
      <c r="H8" s="31" t="s">
        <v>40</v>
      </c>
      <c r="I8" s="31" t="s">
        <v>40</v>
      </c>
      <c r="J8" s="31"/>
      <c r="K8" s="32"/>
    </row>
    <row r="9" spans="1:11" ht="19.5" thickBot="1">
      <c r="A9" s="66" t="s">
        <v>42</v>
      </c>
      <c r="B9" s="67" t="s">
        <v>40</v>
      </c>
      <c r="C9" s="68"/>
      <c r="D9" s="68" t="s">
        <v>40</v>
      </c>
      <c r="E9" s="68" t="s">
        <v>40</v>
      </c>
      <c r="F9" s="69" t="s">
        <v>40</v>
      </c>
      <c r="G9" s="70" t="s">
        <v>40</v>
      </c>
      <c r="H9" s="68"/>
      <c r="I9" s="68" t="s">
        <v>40</v>
      </c>
      <c r="J9" s="68" t="s">
        <v>40</v>
      </c>
      <c r="K9" s="69"/>
    </row>
    <row r="10" spans="1:11">
      <c r="A10" s="170" t="s">
        <v>43</v>
      </c>
      <c r="B10" s="165" t="s">
        <v>40</v>
      </c>
      <c r="C10" s="171" t="s">
        <v>40</v>
      </c>
      <c r="D10" s="171" t="s">
        <v>40</v>
      </c>
      <c r="E10" s="171" t="s">
        <v>40</v>
      </c>
      <c r="F10" s="172" t="s">
        <v>40</v>
      </c>
      <c r="G10" s="173" t="s">
        <v>40</v>
      </c>
      <c r="H10" s="171" t="s">
        <v>40</v>
      </c>
      <c r="I10" s="171" t="s">
        <v>40</v>
      </c>
      <c r="J10" s="171" t="s">
        <v>40</v>
      </c>
      <c r="K10" s="172" t="s">
        <v>40</v>
      </c>
    </row>
    <row r="11" spans="1:11">
      <c r="A11" s="168" t="s">
        <v>44</v>
      </c>
      <c r="B11" s="152" t="s">
        <v>40</v>
      </c>
      <c r="C11" s="153" t="s">
        <v>40</v>
      </c>
      <c r="D11" s="153" t="s">
        <v>40</v>
      </c>
      <c r="E11" s="153" t="s">
        <v>40</v>
      </c>
      <c r="F11" s="154" t="s">
        <v>40</v>
      </c>
      <c r="G11" s="155" t="s">
        <v>40</v>
      </c>
      <c r="H11" s="153" t="s">
        <v>40</v>
      </c>
      <c r="I11" s="153" t="s">
        <v>40</v>
      </c>
      <c r="J11" s="153" t="s">
        <v>40</v>
      </c>
      <c r="K11" s="154" t="s">
        <v>40</v>
      </c>
    </row>
    <row r="12" spans="1:11" ht="19.5" thickBot="1">
      <c r="A12" s="174" t="s">
        <v>45</v>
      </c>
      <c r="B12" s="166" t="s">
        <v>40</v>
      </c>
      <c r="C12" s="159" t="s">
        <v>40</v>
      </c>
      <c r="D12" s="159" t="s">
        <v>40</v>
      </c>
      <c r="E12" s="159" t="s">
        <v>40</v>
      </c>
      <c r="F12" s="160" t="s">
        <v>40</v>
      </c>
      <c r="G12" s="161" t="s">
        <v>40</v>
      </c>
      <c r="H12" s="159" t="s">
        <v>40</v>
      </c>
      <c r="I12" s="159" t="s">
        <v>40</v>
      </c>
      <c r="J12" s="159" t="s">
        <v>40</v>
      </c>
      <c r="K12" s="160" t="s">
        <v>40</v>
      </c>
    </row>
    <row r="13" spans="1:11">
      <c r="A13" s="167" t="s">
        <v>18</v>
      </c>
      <c r="B13" s="148" t="s">
        <v>40</v>
      </c>
      <c r="C13" s="149"/>
      <c r="D13" s="149" t="s">
        <v>40</v>
      </c>
      <c r="E13" s="149"/>
      <c r="F13" s="150"/>
      <c r="G13" s="151" t="s">
        <v>40</v>
      </c>
      <c r="H13" s="149" t="s">
        <v>40</v>
      </c>
      <c r="I13" s="149" t="s">
        <v>40</v>
      </c>
      <c r="J13" s="149" t="s">
        <v>40</v>
      </c>
      <c r="K13" s="150"/>
    </row>
    <row r="14" spans="1:11">
      <c r="A14" s="168" t="s">
        <v>10</v>
      </c>
      <c r="B14" s="152" t="s">
        <v>40</v>
      </c>
      <c r="C14" s="153" t="s">
        <v>40</v>
      </c>
      <c r="D14" s="153" t="s">
        <v>40</v>
      </c>
      <c r="E14" s="153" t="s">
        <v>40</v>
      </c>
      <c r="F14" s="154" t="s">
        <v>40</v>
      </c>
      <c r="G14" s="155" t="s">
        <v>40</v>
      </c>
      <c r="H14" s="153" t="s">
        <v>40</v>
      </c>
      <c r="I14" s="153" t="s">
        <v>40</v>
      </c>
      <c r="J14" s="153" t="s">
        <v>40</v>
      </c>
      <c r="K14" s="154" t="s">
        <v>40</v>
      </c>
    </row>
    <row r="15" spans="1:11">
      <c r="A15" s="168" t="s">
        <v>19</v>
      </c>
      <c r="B15" s="152" t="s">
        <v>40</v>
      </c>
      <c r="C15" s="153"/>
      <c r="D15" s="153" t="s">
        <v>40</v>
      </c>
      <c r="E15" s="153"/>
      <c r="F15" s="154"/>
      <c r="G15" s="155" t="s">
        <v>40</v>
      </c>
      <c r="H15" s="153" t="s">
        <v>40</v>
      </c>
      <c r="I15" s="153" t="s">
        <v>40</v>
      </c>
      <c r="J15" s="153" t="s">
        <v>40</v>
      </c>
      <c r="K15" s="154"/>
    </row>
    <row r="16" spans="1:11">
      <c r="A16" s="168" t="s">
        <v>20</v>
      </c>
      <c r="B16" s="152" t="s">
        <v>40</v>
      </c>
      <c r="C16" s="153" t="s">
        <v>40</v>
      </c>
      <c r="D16" s="153" t="s">
        <v>40</v>
      </c>
      <c r="E16" s="153" t="s">
        <v>40</v>
      </c>
      <c r="F16" s="154" t="s">
        <v>40</v>
      </c>
      <c r="G16" s="155" t="s">
        <v>40</v>
      </c>
      <c r="H16" s="153" t="s">
        <v>40</v>
      </c>
      <c r="I16" s="153" t="s">
        <v>40</v>
      </c>
      <c r="J16" s="153" t="s">
        <v>40</v>
      </c>
      <c r="K16" s="154" t="s">
        <v>40</v>
      </c>
    </row>
    <row r="17" spans="1:11">
      <c r="A17" s="168" t="s">
        <v>46</v>
      </c>
      <c r="B17" s="152" t="s">
        <v>40</v>
      </c>
      <c r="C17" s="153"/>
      <c r="D17" s="153" t="s">
        <v>40</v>
      </c>
      <c r="E17" s="153"/>
      <c r="F17" s="154"/>
      <c r="G17" s="155" t="s">
        <v>40</v>
      </c>
      <c r="H17" s="153" t="s">
        <v>40</v>
      </c>
      <c r="I17" s="153" t="s">
        <v>40</v>
      </c>
      <c r="J17" s="153" t="s">
        <v>40</v>
      </c>
      <c r="K17" s="154"/>
    </row>
    <row r="18" spans="1:11">
      <c r="A18" s="168" t="s">
        <v>47</v>
      </c>
      <c r="B18" s="152" t="s">
        <v>40</v>
      </c>
      <c r="C18" s="153"/>
      <c r="D18" s="153" t="s">
        <v>40</v>
      </c>
      <c r="E18" s="153"/>
      <c r="F18" s="154"/>
      <c r="G18" s="155" t="s">
        <v>40</v>
      </c>
      <c r="H18" s="153" t="s">
        <v>40</v>
      </c>
      <c r="I18" s="153" t="s">
        <v>40</v>
      </c>
      <c r="J18" s="153" t="s">
        <v>40</v>
      </c>
      <c r="K18" s="154"/>
    </row>
    <row r="19" spans="1:11">
      <c r="A19" s="168" t="s">
        <v>11</v>
      </c>
      <c r="B19" s="152" t="s">
        <v>40</v>
      </c>
      <c r="C19" s="153"/>
      <c r="D19" s="153" t="s">
        <v>40</v>
      </c>
      <c r="E19" s="153"/>
      <c r="F19" s="154"/>
      <c r="G19" s="155" t="s">
        <v>40</v>
      </c>
      <c r="H19" s="153" t="s">
        <v>40</v>
      </c>
      <c r="I19" s="153" t="s">
        <v>40</v>
      </c>
      <c r="J19" s="153" t="s">
        <v>40</v>
      </c>
      <c r="K19" s="154"/>
    </row>
    <row r="20" spans="1:11">
      <c r="A20" s="168" t="s">
        <v>48</v>
      </c>
      <c r="B20" s="152" t="s">
        <v>40</v>
      </c>
      <c r="C20" s="153"/>
      <c r="D20" s="153" t="s">
        <v>40</v>
      </c>
      <c r="E20" s="153"/>
      <c r="F20" s="154"/>
      <c r="G20" s="155" t="s">
        <v>40</v>
      </c>
      <c r="H20" s="153" t="s">
        <v>40</v>
      </c>
      <c r="I20" s="153" t="s">
        <v>40</v>
      </c>
      <c r="J20" s="153" t="s">
        <v>40</v>
      </c>
      <c r="K20" s="154"/>
    </row>
    <row r="21" spans="1:11">
      <c r="A21" s="177" t="s">
        <v>49</v>
      </c>
      <c r="B21" s="178" t="s">
        <v>40</v>
      </c>
      <c r="C21" s="156" t="s">
        <v>40</v>
      </c>
      <c r="D21" s="156" t="s">
        <v>40</v>
      </c>
      <c r="E21" s="156" t="s">
        <v>40</v>
      </c>
      <c r="F21" s="157" t="s">
        <v>40</v>
      </c>
      <c r="G21" s="158" t="s">
        <v>40</v>
      </c>
      <c r="H21" s="156" t="s">
        <v>40</v>
      </c>
      <c r="I21" s="156" t="s">
        <v>40</v>
      </c>
      <c r="J21" s="156" t="s">
        <v>40</v>
      </c>
      <c r="K21" s="157" t="s">
        <v>40</v>
      </c>
    </row>
    <row r="22" spans="1:11" ht="54">
      <c r="A22" s="169" t="s">
        <v>196</v>
      </c>
      <c r="B22" s="152" t="s">
        <v>40</v>
      </c>
      <c r="C22" s="153"/>
      <c r="D22" s="153" t="s">
        <v>40</v>
      </c>
      <c r="E22" s="153"/>
      <c r="F22" s="154" t="s">
        <v>40</v>
      </c>
      <c r="G22" s="155" t="s">
        <v>40</v>
      </c>
      <c r="H22" s="153" t="s">
        <v>40</v>
      </c>
      <c r="I22" s="153" t="s">
        <v>40</v>
      </c>
      <c r="J22" s="153" t="s">
        <v>40</v>
      </c>
      <c r="K22" s="154" t="s">
        <v>40</v>
      </c>
    </row>
    <row r="23" spans="1:11" ht="54.75" thickBot="1">
      <c r="A23" s="176" t="s">
        <v>197</v>
      </c>
      <c r="B23" s="166" t="s">
        <v>40</v>
      </c>
      <c r="C23" s="159" t="s">
        <v>40</v>
      </c>
      <c r="D23" s="159" t="s">
        <v>40</v>
      </c>
      <c r="E23" s="159" t="s">
        <v>40</v>
      </c>
      <c r="F23" s="160" t="s">
        <v>40</v>
      </c>
      <c r="G23" s="161" t="s">
        <v>40</v>
      </c>
      <c r="H23" s="159" t="s">
        <v>40</v>
      </c>
      <c r="I23" s="159" t="s">
        <v>40</v>
      </c>
      <c r="J23" s="159" t="s">
        <v>40</v>
      </c>
      <c r="K23" s="160" t="s">
        <v>40</v>
      </c>
    </row>
    <row r="24" spans="1:11" ht="33.950000000000003" customHeight="1">
      <c r="A24" s="175" t="s">
        <v>50</v>
      </c>
      <c r="B24" s="148" t="s">
        <v>40</v>
      </c>
      <c r="C24" s="149"/>
      <c r="D24" s="149" t="s">
        <v>40</v>
      </c>
      <c r="E24" s="149"/>
      <c r="F24" s="150" t="s">
        <v>40</v>
      </c>
      <c r="G24" s="151" t="s">
        <v>40</v>
      </c>
      <c r="H24" s="149" t="s">
        <v>40</v>
      </c>
      <c r="I24" s="149" t="s">
        <v>40</v>
      </c>
      <c r="J24" s="149" t="s">
        <v>51</v>
      </c>
      <c r="K24" s="150" t="s">
        <v>40</v>
      </c>
    </row>
    <row r="25" spans="1:11" ht="33.950000000000003" customHeight="1">
      <c r="A25" s="169" t="s">
        <v>52</v>
      </c>
      <c r="B25" s="152" t="s">
        <v>40</v>
      </c>
      <c r="C25" s="153"/>
      <c r="D25" s="153" t="s">
        <v>40</v>
      </c>
      <c r="E25" s="153"/>
      <c r="F25" s="154" t="s">
        <v>40</v>
      </c>
      <c r="G25" s="155" t="s">
        <v>40</v>
      </c>
      <c r="H25" s="153" t="s">
        <v>40</v>
      </c>
      <c r="I25" s="153" t="s">
        <v>40</v>
      </c>
      <c r="J25" s="153" t="s">
        <v>40</v>
      </c>
      <c r="K25" s="154" t="s">
        <v>40</v>
      </c>
    </row>
    <row r="26" spans="1:11" ht="33.950000000000003" customHeight="1">
      <c r="A26" s="169" t="s">
        <v>53</v>
      </c>
      <c r="B26" s="152" t="s">
        <v>40</v>
      </c>
      <c r="C26" s="153"/>
      <c r="D26" s="153" t="s">
        <v>40</v>
      </c>
      <c r="E26" s="153"/>
      <c r="F26" s="154" t="s">
        <v>40</v>
      </c>
      <c r="G26" s="155" t="s">
        <v>40</v>
      </c>
      <c r="H26" s="153" t="s">
        <v>40</v>
      </c>
      <c r="I26" s="153" t="s">
        <v>40</v>
      </c>
      <c r="J26" s="153" t="s">
        <v>40</v>
      </c>
      <c r="K26" s="154" t="s">
        <v>40</v>
      </c>
    </row>
    <row r="27" spans="1:11" ht="33.950000000000003" customHeight="1">
      <c r="A27" s="169" t="s">
        <v>54</v>
      </c>
      <c r="B27" s="152" t="s">
        <v>40</v>
      </c>
      <c r="C27" s="153"/>
      <c r="D27" s="153" t="s">
        <v>40</v>
      </c>
      <c r="E27" s="153"/>
      <c r="F27" s="154" t="s">
        <v>40</v>
      </c>
      <c r="G27" s="155" t="s">
        <v>40</v>
      </c>
      <c r="H27" s="153" t="s">
        <v>40</v>
      </c>
      <c r="I27" s="153" t="s">
        <v>40</v>
      </c>
      <c r="J27" s="153" t="s">
        <v>40</v>
      </c>
      <c r="K27" s="154" t="s">
        <v>40</v>
      </c>
    </row>
    <row r="28" spans="1:11" ht="33.950000000000003" customHeight="1">
      <c r="A28" s="169" t="s">
        <v>55</v>
      </c>
      <c r="B28" s="152" t="s">
        <v>40</v>
      </c>
      <c r="C28" s="153"/>
      <c r="D28" s="153" t="s">
        <v>40</v>
      </c>
      <c r="E28" s="153"/>
      <c r="F28" s="154" t="s">
        <v>40</v>
      </c>
      <c r="G28" s="155" t="s">
        <v>40</v>
      </c>
      <c r="H28" s="153" t="s">
        <v>40</v>
      </c>
      <c r="I28" s="153" t="s">
        <v>40</v>
      </c>
      <c r="J28" s="153" t="s">
        <v>40</v>
      </c>
      <c r="K28" s="154" t="s">
        <v>40</v>
      </c>
    </row>
    <row r="29" spans="1:11" ht="33.950000000000003" customHeight="1">
      <c r="A29" s="169" t="s">
        <v>56</v>
      </c>
      <c r="B29" s="152" t="s">
        <v>40</v>
      </c>
      <c r="C29" s="153"/>
      <c r="D29" s="153" t="s">
        <v>40</v>
      </c>
      <c r="E29" s="153"/>
      <c r="F29" s="154" t="s">
        <v>40</v>
      </c>
      <c r="G29" s="155" t="s">
        <v>40</v>
      </c>
      <c r="H29" s="153" t="s">
        <v>40</v>
      </c>
      <c r="I29" s="153" t="s">
        <v>40</v>
      </c>
      <c r="J29" s="153" t="s">
        <v>40</v>
      </c>
      <c r="K29" s="154" t="s">
        <v>40</v>
      </c>
    </row>
    <row r="30" spans="1:11" ht="33.950000000000003" customHeight="1">
      <c r="A30" s="169" t="s">
        <v>57</v>
      </c>
      <c r="B30" s="152" t="s">
        <v>40</v>
      </c>
      <c r="C30" s="153"/>
      <c r="D30" s="153" t="s">
        <v>40</v>
      </c>
      <c r="E30" s="153"/>
      <c r="F30" s="154" t="s">
        <v>40</v>
      </c>
      <c r="G30" s="155" t="s">
        <v>40</v>
      </c>
      <c r="H30" s="153" t="s">
        <v>40</v>
      </c>
      <c r="I30" s="153" t="s">
        <v>40</v>
      </c>
      <c r="J30" s="153" t="s">
        <v>40</v>
      </c>
      <c r="K30" s="154" t="s">
        <v>40</v>
      </c>
    </row>
    <row r="31" spans="1:11" ht="33.950000000000003" customHeight="1">
      <c r="A31" s="202" t="s">
        <v>58</v>
      </c>
      <c r="B31" s="178" t="s">
        <v>40</v>
      </c>
      <c r="C31" s="156" t="s">
        <v>40</v>
      </c>
      <c r="D31" s="156" t="s">
        <v>40</v>
      </c>
      <c r="E31" s="156" t="s">
        <v>40</v>
      </c>
      <c r="F31" s="157" t="s">
        <v>40</v>
      </c>
      <c r="G31" s="158" t="s">
        <v>40</v>
      </c>
      <c r="H31" s="156" t="s">
        <v>40</v>
      </c>
      <c r="I31" s="156" t="s">
        <v>40</v>
      </c>
      <c r="J31" s="156" t="s">
        <v>40</v>
      </c>
      <c r="K31" s="157" t="s">
        <v>40</v>
      </c>
    </row>
    <row r="32" spans="1:11" ht="33.950000000000003" customHeight="1" thickBot="1">
      <c r="A32" s="176" t="s">
        <v>198</v>
      </c>
      <c r="B32" s="166" t="s">
        <v>40</v>
      </c>
      <c r="C32" s="159" t="s">
        <v>40</v>
      </c>
      <c r="D32" s="159" t="s">
        <v>40</v>
      </c>
      <c r="E32" s="159" t="s">
        <v>40</v>
      </c>
      <c r="F32" s="160" t="s">
        <v>40</v>
      </c>
      <c r="G32" s="161" t="s">
        <v>40</v>
      </c>
      <c r="H32" s="159" t="s">
        <v>40</v>
      </c>
      <c r="I32" s="159" t="s">
        <v>40</v>
      </c>
      <c r="J32" s="159" t="s">
        <v>40</v>
      </c>
      <c r="K32" s="160" t="s">
        <v>40</v>
      </c>
    </row>
    <row r="33" spans="1:11">
      <c r="A33" s="167" t="s">
        <v>12</v>
      </c>
      <c r="B33" s="148" t="s">
        <v>51</v>
      </c>
      <c r="C33" s="149"/>
      <c r="D33" s="149" t="s">
        <v>40</v>
      </c>
      <c r="E33" s="149"/>
      <c r="F33" s="150"/>
      <c r="G33" s="151" t="s">
        <v>40</v>
      </c>
      <c r="H33" s="149" t="s">
        <v>40</v>
      </c>
      <c r="I33" s="149" t="s">
        <v>40</v>
      </c>
      <c r="J33" s="149" t="s">
        <v>40</v>
      </c>
      <c r="K33" s="150"/>
    </row>
    <row r="34" spans="1:11">
      <c r="A34" s="168" t="s">
        <v>59</v>
      </c>
      <c r="B34" s="152" t="s">
        <v>40</v>
      </c>
      <c r="C34" s="153" t="s">
        <v>40</v>
      </c>
      <c r="D34" s="153" t="s">
        <v>40</v>
      </c>
      <c r="E34" s="153" t="s">
        <v>40</v>
      </c>
      <c r="F34" s="154" t="s">
        <v>40</v>
      </c>
      <c r="G34" s="155" t="s">
        <v>40</v>
      </c>
      <c r="H34" s="153" t="s">
        <v>40</v>
      </c>
      <c r="I34" s="153" t="s">
        <v>40</v>
      </c>
      <c r="J34" s="153" t="s">
        <v>40</v>
      </c>
      <c r="K34" s="154" t="s">
        <v>40</v>
      </c>
    </row>
    <row r="35" spans="1:11">
      <c r="A35" s="168" t="s">
        <v>13</v>
      </c>
      <c r="B35" s="152" t="s">
        <v>40</v>
      </c>
      <c r="C35" s="153"/>
      <c r="D35" s="153" t="s">
        <v>40</v>
      </c>
      <c r="E35" s="153"/>
      <c r="F35" s="154"/>
      <c r="G35" s="155" t="s">
        <v>40</v>
      </c>
      <c r="H35" s="153" t="s">
        <v>40</v>
      </c>
      <c r="I35" s="153" t="s">
        <v>40</v>
      </c>
      <c r="J35" s="153" t="s">
        <v>40</v>
      </c>
      <c r="K35" s="154"/>
    </row>
    <row r="36" spans="1:11">
      <c r="A36" s="168" t="s">
        <v>14</v>
      </c>
      <c r="B36" s="152" t="s">
        <v>40</v>
      </c>
      <c r="C36" s="153"/>
      <c r="D36" s="153" t="s">
        <v>40</v>
      </c>
      <c r="E36" s="153"/>
      <c r="F36" s="154"/>
      <c r="G36" s="155" t="s">
        <v>40</v>
      </c>
      <c r="H36" s="153" t="s">
        <v>40</v>
      </c>
      <c r="I36" s="153" t="s">
        <v>40</v>
      </c>
      <c r="J36" s="153" t="s">
        <v>40</v>
      </c>
      <c r="K36" s="154"/>
    </row>
    <row r="37" spans="1:11">
      <c r="A37" s="168" t="s">
        <v>60</v>
      </c>
      <c r="B37" s="152" t="s">
        <v>40</v>
      </c>
      <c r="C37" s="153" t="s">
        <v>40</v>
      </c>
      <c r="D37" s="153" t="s">
        <v>40</v>
      </c>
      <c r="E37" s="153" t="s">
        <v>40</v>
      </c>
      <c r="F37" s="154" t="s">
        <v>40</v>
      </c>
      <c r="G37" s="155" t="s">
        <v>40</v>
      </c>
      <c r="H37" s="153" t="s">
        <v>40</v>
      </c>
      <c r="I37" s="153" t="s">
        <v>40</v>
      </c>
      <c r="J37" s="153" t="s">
        <v>40</v>
      </c>
      <c r="K37" s="154" t="s">
        <v>40</v>
      </c>
    </row>
    <row r="38" spans="1:11">
      <c r="A38" s="168" t="s">
        <v>61</v>
      </c>
      <c r="B38" s="152" t="s">
        <v>40</v>
      </c>
      <c r="C38" s="153"/>
      <c r="D38" s="153" t="s">
        <v>40</v>
      </c>
      <c r="E38" s="156"/>
      <c r="F38" s="157"/>
      <c r="G38" s="158" t="s">
        <v>40</v>
      </c>
      <c r="H38" s="156" t="s">
        <v>40</v>
      </c>
      <c r="I38" s="156" t="s">
        <v>40</v>
      </c>
      <c r="J38" s="156" t="s">
        <v>40</v>
      </c>
      <c r="K38" s="157"/>
    </row>
    <row r="39" spans="1:11" ht="19.5" thickBot="1">
      <c r="A39" s="174" t="s">
        <v>62</v>
      </c>
      <c r="B39" s="166" t="s">
        <v>40</v>
      </c>
      <c r="C39" s="159" t="s">
        <v>40</v>
      </c>
      <c r="D39" s="159" t="s">
        <v>40</v>
      </c>
      <c r="E39" s="159" t="s">
        <v>40</v>
      </c>
      <c r="F39" s="160" t="s">
        <v>40</v>
      </c>
      <c r="G39" s="161" t="s">
        <v>40</v>
      </c>
      <c r="H39" s="159" t="s">
        <v>40</v>
      </c>
      <c r="I39" s="159" t="s">
        <v>40</v>
      </c>
      <c r="J39" s="159" t="s">
        <v>40</v>
      </c>
      <c r="K39" s="160" t="s">
        <v>40</v>
      </c>
    </row>
    <row r="40" spans="1:11">
      <c r="A40" s="167" t="s">
        <v>21</v>
      </c>
      <c r="B40" s="148" t="s">
        <v>40</v>
      </c>
      <c r="C40" s="149"/>
      <c r="D40" s="149" t="s">
        <v>40</v>
      </c>
      <c r="E40" s="149"/>
      <c r="F40" s="150"/>
      <c r="G40" s="151" t="s">
        <v>40</v>
      </c>
      <c r="H40" s="149" t="s">
        <v>40</v>
      </c>
      <c r="I40" s="149" t="s">
        <v>40</v>
      </c>
      <c r="J40" s="149" t="s">
        <v>40</v>
      </c>
      <c r="K40" s="150"/>
    </row>
    <row r="41" spans="1:11">
      <c r="A41" s="168" t="s">
        <v>22</v>
      </c>
      <c r="B41" s="152" t="s">
        <v>40</v>
      </c>
      <c r="C41" s="153" t="s">
        <v>40</v>
      </c>
      <c r="D41" s="153" t="s">
        <v>40</v>
      </c>
      <c r="E41" s="153" t="s">
        <v>40</v>
      </c>
      <c r="F41" s="154" t="s">
        <v>40</v>
      </c>
      <c r="G41" s="155" t="s">
        <v>40</v>
      </c>
      <c r="H41" s="153" t="s">
        <v>40</v>
      </c>
      <c r="I41" s="153" t="s">
        <v>40</v>
      </c>
      <c r="J41" s="153" t="s">
        <v>40</v>
      </c>
      <c r="K41" s="154" t="s">
        <v>40</v>
      </c>
    </row>
    <row r="42" spans="1:11">
      <c r="A42" s="168" t="s">
        <v>15</v>
      </c>
      <c r="B42" s="152" t="s">
        <v>40</v>
      </c>
      <c r="C42" s="153"/>
      <c r="D42" s="153" t="s">
        <v>40</v>
      </c>
      <c r="E42" s="153"/>
      <c r="F42" s="154"/>
      <c r="G42" s="155" t="s">
        <v>40</v>
      </c>
      <c r="H42" s="153" t="s">
        <v>40</v>
      </c>
      <c r="I42" s="153" t="s">
        <v>40</v>
      </c>
      <c r="J42" s="153" t="s">
        <v>40</v>
      </c>
      <c r="K42" s="154"/>
    </row>
    <row r="43" spans="1:11">
      <c r="A43" s="168" t="s">
        <v>16</v>
      </c>
      <c r="B43" s="152" t="s">
        <v>40</v>
      </c>
      <c r="C43" s="153"/>
      <c r="D43" s="153" t="s">
        <v>40</v>
      </c>
      <c r="E43" s="153"/>
      <c r="F43" s="154"/>
      <c r="G43" s="155" t="s">
        <v>40</v>
      </c>
      <c r="H43" s="153" t="s">
        <v>40</v>
      </c>
      <c r="I43" s="153" t="s">
        <v>40</v>
      </c>
      <c r="J43" s="153" t="s">
        <v>40</v>
      </c>
      <c r="K43" s="154"/>
    </row>
    <row r="44" spans="1:11">
      <c r="A44" s="168" t="s">
        <v>17</v>
      </c>
      <c r="B44" s="152" t="s">
        <v>40</v>
      </c>
      <c r="C44" s="153" t="s">
        <v>40</v>
      </c>
      <c r="D44" s="153" t="s">
        <v>40</v>
      </c>
      <c r="E44" s="153" t="s">
        <v>40</v>
      </c>
      <c r="F44" s="154" t="s">
        <v>40</v>
      </c>
      <c r="G44" s="155" t="s">
        <v>40</v>
      </c>
      <c r="H44" s="153" t="s">
        <v>40</v>
      </c>
      <c r="I44" s="153" t="s">
        <v>40</v>
      </c>
      <c r="J44" s="153" t="s">
        <v>40</v>
      </c>
      <c r="K44" s="154" t="s">
        <v>40</v>
      </c>
    </row>
    <row r="45" spans="1:11" ht="19.5" thickBot="1">
      <c r="A45" s="177" t="s">
        <v>63</v>
      </c>
      <c r="B45" s="178" t="s">
        <v>40</v>
      </c>
      <c r="C45" s="156"/>
      <c r="D45" s="156" t="s">
        <v>40</v>
      </c>
      <c r="E45" s="156" t="s">
        <v>40</v>
      </c>
      <c r="F45" s="157" t="s">
        <v>40</v>
      </c>
      <c r="G45" s="178" t="s">
        <v>40</v>
      </c>
      <c r="H45" s="156" t="s">
        <v>40</v>
      </c>
      <c r="I45" s="156" t="s">
        <v>40</v>
      </c>
      <c r="J45" s="156" t="s">
        <v>40</v>
      </c>
      <c r="K45" s="157" t="s">
        <v>40</v>
      </c>
    </row>
    <row r="46" spans="1:11">
      <c r="A46" s="194" t="s">
        <v>25</v>
      </c>
      <c r="B46" s="197" t="s">
        <v>40</v>
      </c>
      <c r="C46" s="191"/>
      <c r="D46" s="191" t="s">
        <v>40</v>
      </c>
      <c r="E46" s="191"/>
      <c r="F46" s="198"/>
      <c r="G46" s="173" t="s">
        <v>40</v>
      </c>
      <c r="H46" s="199" t="s">
        <v>40</v>
      </c>
      <c r="I46" s="199" t="s">
        <v>40</v>
      </c>
      <c r="J46" s="199" t="s">
        <v>40</v>
      </c>
      <c r="K46" s="162"/>
    </row>
    <row r="47" spans="1:11" ht="19.5" thickBot="1">
      <c r="A47" s="195" t="s">
        <v>27</v>
      </c>
      <c r="B47" s="55" t="s">
        <v>40</v>
      </c>
      <c r="C47" s="56" t="s">
        <v>40</v>
      </c>
      <c r="D47" s="56" t="s">
        <v>40</v>
      </c>
      <c r="E47" s="56"/>
      <c r="F47" s="57"/>
      <c r="G47" s="196"/>
      <c r="H47" s="192"/>
      <c r="I47" s="192"/>
      <c r="J47" s="192"/>
      <c r="K47" s="193"/>
    </row>
    <row r="48" spans="1:11">
      <c r="A48" s="188" t="s">
        <v>160</v>
      </c>
      <c r="B48" s="165" t="s">
        <v>51</v>
      </c>
      <c r="C48" s="171" t="s">
        <v>40</v>
      </c>
      <c r="D48" s="171" t="s">
        <v>40</v>
      </c>
      <c r="E48" s="171" t="s">
        <v>40</v>
      </c>
      <c r="F48" s="172" t="s">
        <v>40</v>
      </c>
      <c r="G48" s="165" t="s">
        <v>40</v>
      </c>
      <c r="H48" s="171" t="s">
        <v>40</v>
      </c>
      <c r="I48" s="171" t="s">
        <v>51</v>
      </c>
      <c r="J48" s="171" t="s">
        <v>40</v>
      </c>
      <c r="K48" s="172" t="s">
        <v>40</v>
      </c>
    </row>
    <row r="49" spans="1:11">
      <c r="A49" s="189" t="s">
        <v>161</v>
      </c>
      <c r="B49" s="152" t="s">
        <v>40</v>
      </c>
      <c r="C49" s="153"/>
      <c r="D49" s="153" t="s">
        <v>40</v>
      </c>
      <c r="E49" s="153"/>
      <c r="F49" s="154"/>
      <c r="G49" s="152" t="s">
        <v>40</v>
      </c>
      <c r="H49" s="153" t="s">
        <v>40</v>
      </c>
      <c r="I49" s="153"/>
      <c r="J49" s="153"/>
      <c r="K49" s="154"/>
    </row>
    <row r="50" spans="1:11">
      <c r="A50" s="189" t="s">
        <v>162</v>
      </c>
      <c r="B50" s="152" t="s">
        <v>40</v>
      </c>
      <c r="C50" s="153"/>
      <c r="D50" s="153"/>
      <c r="E50" s="153"/>
      <c r="F50" s="154"/>
      <c r="G50" s="152" t="s">
        <v>40</v>
      </c>
      <c r="H50" s="153" t="s">
        <v>40</v>
      </c>
      <c r="I50" s="153"/>
      <c r="J50" s="153"/>
      <c r="K50" s="154"/>
    </row>
    <row r="51" spans="1:11">
      <c r="A51" s="189" t="s">
        <v>163</v>
      </c>
      <c r="B51" s="152" t="s">
        <v>40</v>
      </c>
      <c r="C51" s="153" t="s">
        <v>40</v>
      </c>
      <c r="D51" s="153"/>
      <c r="E51" s="153"/>
      <c r="F51" s="154" t="s">
        <v>40</v>
      </c>
      <c r="G51" s="152" t="s">
        <v>40</v>
      </c>
      <c r="H51" s="153" t="s">
        <v>40</v>
      </c>
      <c r="I51" s="153" t="s">
        <v>40</v>
      </c>
      <c r="J51" s="153" t="s">
        <v>40</v>
      </c>
      <c r="K51" s="154"/>
    </row>
    <row r="52" spans="1:11">
      <c r="A52" s="189" t="s">
        <v>164</v>
      </c>
      <c r="B52" s="152" t="s">
        <v>40</v>
      </c>
      <c r="C52" s="153"/>
      <c r="D52" s="153" t="s">
        <v>40</v>
      </c>
      <c r="E52" s="153"/>
      <c r="F52" s="154"/>
      <c r="G52" s="152" t="s">
        <v>40</v>
      </c>
      <c r="H52" s="153" t="s">
        <v>40</v>
      </c>
      <c r="I52" s="153"/>
      <c r="J52" s="153"/>
      <c r="K52" s="154"/>
    </row>
    <row r="53" spans="1:11">
      <c r="A53" s="189" t="s">
        <v>165</v>
      </c>
      <c r="B53" s="152" t="s">
        <v>40</v>
      </c>
      <c r="C53" s="153" t="s">
        <v>40</v>
      </c>
      <c r="D53" s="153" t="s">
        <v>40</v>
      </c>
      <c r="E53" s="153"/>
      <c r="F53" s="154"/>
      <c r="G53" s="152" t="s">
        <v>40</v>
      </c>
      <c r="H53" s="153" t="s">
        <v>40</v>
      </c>
      <c r="I53" s="153"/>
      <c r="J53" s="153"/>
      <c r="K53" s="154"/>
    </row>
    <row r="54" spans="1:11">
      <c r="A54" s="189" t="s">
        <v>166</v>
      </c>
      <c r="B54" s="152" t="s">
        <v>40</v>
      </c>
      <c r="C54" s="153"/>
      <c r="D54" s="153" t="s">
        <v>40</v>
      </c>
      <c r="E54" s="153" t="s">
        <v>40</v>
      </c>
      <c r="F54" s="154" t="s">
        <v>40</v>
      </c>
      <c r="G54" s="152" t="s">
        <v>40</v>
      </c>
      <c r="H54" s="153" t="s">
        <v>40</v>
      </c>
      <c r="I54" s="153" t="s">
        <v>40</v>
      </c>
      <c r="J54" s="153" t="s">
        <v>40</v>
      </c>
      <c r="K54" s="154"/>
    </row>
    <row r="55" spans="1:11">
      <c r="A55" s="189" t="s">
        <v>167</v>
      </c>
      <c r="B55" s="152" t="s">
        <v>40</v>
      </c>
      <c r="C55" s="153" t="s">
        <v>40</v>
      </c>
      <c r="D55" s="153" t="s">
        <v>40</v>
      </c>
      <c r="E55" s="153" t="s">
        <v>40</v>
      </c>
      <c r="F55" s="154" t="s">
        <v>40</v>
      </c>
      <c r="G55" s="152" t="s">
        <v>40</v>
      </c>
      <c r="H55" s="153" t="s">
        <v>40</v>
      </c>
      <c r="I55" s="153" t="s">
        <v>40</v>
      </c>
      <c r="J55" s="153" t="s">
        <v>40</v>
      </c>
      <c r="K55" s="154" t="s">
        <v>40</v>
      </c>
    </row>
    <row r="56" spans="1:11">
      <c r="A56" s="189" t="s">
        <v>168</v>
      </c>
      <c r="B56" s="152" t="s">
        <v>40</v>
      </c>
      <c r="C56" s="153" t="s">
        <v>40</v>
      </c>
      <c r="D56" s="153" t="s">
        <v>40</v>
      </c>
      <c r="E56" s="153" t="s">
        <v>40</v>
      </c>
      <c r="F56" s="154"/>
      <c r="G56" s="152" t="s">
        <v>40</v>
      </c>
      <c r="H56" s="153" t="s">
        <v>40</v>
      </c>
      <c r="I56" s="153" t="s">
        <v>40</v>
      </c>
      <c r="J56" s="153" t="s">
        <v>40</v>
      </c>
      <c r="K56" s="154"/>
    </row>
    <row r="57" spans="1:11">
      <c r="A57" s="189" t="s">
        <v>169</v>
      </c>
      <c r="B57" s="152" t="s">
        <v>40</v>
      </c>
      <c r="C57" s="153"/>
      <c r="D57" s="153" t="s">
        <v>40</v>
      </c>
      <c r="E57" s="153" t="s">
        <v>40</v>
      </c>
      <c r="F57" s="154"/>
      <c r="G57" s="152" t="s">
        <v>40</v>
      </c>
      <c r="H57" s="153" t="s">
        <v>40</v>
      </c>
      <c r="I57" s="153"/>
      <c r="J57" s="153"/>
      <c r="K57" s="154"/>
    </row>
    <row r="58" spans="1:11">
      <c r="A58" s="189" t="s">
        <v>170</v>
      </c>
      <c r="B58" s="152" t="s">
        <v>40</v>
      </c>
      <c r="C58" s="153"/>
      <c r="D58" s="153" t="s">
        <v>40</v>
      </c>
      <c r="E58" s="153" t="s">
        <v>40</v>
      </c>
      <c r="F58" s="154"/>
      <c r="G58" s="152" t="s">
        <v>40</v>
      </c>
      <c r="H58" s="153" t="s">
        <v>40</v>
      </c>
      <c r="I58" s="153"/>
      <c r="J58" s="153"/>
      <c r="K58" s="154"/>
    </row>
    <row r="59" spans="1:11">
      <c r="A59" s="189" t="s">
        <v>171</v>
      </c>
      <c r="B59" s="152" t="s">
        <v>40</v>
      </c>
      <c r="C59" s="153"/>
      <c r="D59" s="153" t="s">
        <v>40</v>
      </c>
      <c r="E59" s="153" t="s">
        <v>40</v>
      </c>
      <c r="F59" s="154"/>
      <c r="G59" s="152" t="s">
        <v>40</v>
      </c>
      <c r="H59" s="153" t="s">
        <v>40</v>
      </c>
      <c r="I59" s="153"/>
      <c r="J59" s="153"/>
      <c r="K59" s="154"/>
    </row>
    <row r="60" spans="1:11">
      <c r="A60" s="189" t="s">
        <v>172</v>
      </c>
      <c r="B60" s="152" t="s">
        <v>40</v>
      </c>
      <c r="C60" s="153"/>
      <c r="D60" s="153" t="s">
        <v>40</v>
      </c>
      <c r="E60" s="153" t="s">
        <v>40</v>
      </c>
      <c r="F60" s="154" t="s">
        <v>40</v>
      </c>
      <c r="G60" s="152" t="s">
        <v>40</v>
      </c>
      <c r="H60" s="153" t="s">
        <v>40</v>
      </c>
      <c r="I60" s="153" t="s">
        <v>40</v>
      </c>
      <c r="J60" s="153" t="s">
        <v>40</v>
      </c>
      <c r="K60" s="154"/>
    </row>
    <row r="61" spans="1:11">
      <c r="A61" s="189" t="s">
        <v>173</v>
      </c>
      <c r="B61" s="152" t="s">
        <v>40</v>
      </c>
      <c r="C61" s="153" t="s">
        <v>40</v>
      </c>
      <c r="D61" s="153" t="s">
        <v>40</v>
      </c>
      <c r="E61" s="153" t="s">
        <v>40</v>
      </c>
      <c r="F61" s="154"/>
      <c r="G61" s="152" t="s">
        <v>40</v>
      </c>
      <c r="H61" s="153" t="s">
        <v>40</v>
      </c>
      <c r="I61" s="153" t="s">
        <v>40</v>
      </c>
      <c r="J61" s="153" t="s">
        <v>40</v>
      </c>
      <c r="K61" s="154"/>
    </row>
    <row r="62" spans="1:11">
      <c r="A62" s="189" t="s">
        <v>174</v>
      </c>
      <c r="B62" s="152" t="s">
        <v>40</v>
      </c>
      <c r="C62" s="153"/>
      <c r="D62" s="153" t="s">
        <v>40</v>
      </c>
      <c r="E62" s="153"/>
      <c r="F62" s="154"/>
      <c r="G62" s="152" t="s">
        <v>40</v>
      </c>
      <c r="H62" s="153" t="s">
        <v>40</v>
      </c>
      <c r="I62" s="153" t="s">
        <v>40</v>
      </c>
      <c r="J62" s="153" t="s">
        <v>40</v>
      </c>
      <c r="K62" s="154"/>
    </row>
    <row r="63" spans="1:11">
      <c r="A63" s="189" t="s">
        <v>175</v>
      </c>
      <c r="B63" s="152" t="s">
        <v>40</v>
      </c>
      <c r="C63" s="153" t="s">
        <v>40</v>
      </c>
      <c r="D63" s="153" t="s">
        <v>40</v>
      </c>
      <c r="E63" s="153"/>
      <c r="F63" s="154"/>
      <c r="G63" s="152" t="s">
        <v>40</v>
      </c>
      <c r="H63" s="153" t="s">
        <v>40</v>
      </c>
      <c r="I63" s="153" t="s">
        <v>40</v>
      </c>
      <c r="J63" s="153" t="s">
        <v>40</v>
      </c>
      <c r="K63" s="154"/>
    </row>
    <row r="64" spans="1:11">
      <c r="A64" s="189" t="s">
        <v>176</v>
      </c>
      <c r="B64" s="152" t="s">
        <v>40</v>
      </c>
      <c r="C64" s="153"/>
      <c r="D64" s="153" t="s">
        <v>40</v>
      </c>
      <c r="E64" s="153" t="s">
        <v>40</v>
      </c>
      <c r="F64" s="154"/>
      <c r="G64" s="152" t="s">
        <v>40</v>
      </c>
      <c r="H64" s="153" t="s">
        <v>40</v>
      </c>
      <c r="I64" s="153" t="s">
        <v>40</v>
      </c>
      <c r="J64" s="153" t="s">
        <v>40</v>
      </c>
      <c r="K64" s="154"/>
    </row>
    <row r="65" spans="1:11">
      <c r="A65" s="189" t="s">
        <v>177</v>
      </c>
      <c r="B65" s="152" t="s">
        <v>40</v>
      </c>
      <c r="C65" s="153"/>
      <c r="D65" s="153" t="s">
        <v>40</v>
      </c>
      <c r="E65" s="153" t="s">
        <v>40</v>
      </c>
      <c r="F65" s="154"/>
      <c r="G65" s="152"/>
      <c r="H65" s="153" t="s">
        <v>40</v>
      </c>
      <c r="I65" s="153"/>
      <c r="J65" s="153" t="s">
        <v>40</v>
      </c>
      <c r="K65" s="154"/>
    </row>
    <row r="66" spans="1:11">
      <c r="A66" s="189" t="s">
        <v>178</v>
      </c>
      <c r="B66" s="152" t="s">
        <v>40</v>
      </c>
      <c r="C66" s="153" t="s">
        <v>40</v>
      </c>
      <c r="D66" s="153" t="s">
        <v>40</v>
      </c>
      <c r="E66" s="153" t="s">
        <v>40</v>
      </c>
      <c r="F66" s="154" t="s">
        <v>40</v>
      </c>
      <c r="G66" s="152" t="s">
        <v>159</v>
      </c>
      <c r="H66" s="153" t="s">
        <v>40</v>
      </c>
      <c r="I66" s="153" t="s">
        <v>40</v>
      </c>
      <c r="J66" s="153" t="s">
        <v>40</v>
      </c>
      <c r="K66" s="154" t="s">
        <v>40</v>
      </c>
    </row>
    <row r="67" spans="1:11">
      <c r="A67" s="189" t="s">
        <v>179</v>
      </c>
      <c r="B67" s="152" t="s">
        <v>40</v>
      </c>
      <c r="C67" s="153" t="s">
        <v>40</v>
      </c>
      <c r="D67" s="153" t="s">
        <v>40</v>
      </c>
      <c r="E67" s="153" t="s">
        <v>40</v>
      </c>
      <c r="F67" s="154"/>
      <c r="G67" s="152" t="s">
        <v>159</v>
      </c>
      <c r="H67" s="153" t="s">
        <v>40</v>
      </c>
      <c r="I67" s="153" t="s">
        <v>40</v>
      </c>
      <c r="J67" s="153" t="s">
        <v>40</v>
      </c>
      <c r="K67" s="154"/>
    </row>
    <row r="68" spans="1:11">
      <c r="A68" s="189" t="s">
        <v>180</v>
      </c>
      <c r="B68" s="152" t="s">
        <v>40</v>
      </c>
      <c r="C68" s="153" t="s">
        <v>40</v>
      </c>
      <c r="D68" s="153" t="s">
        <v>40</v>
      </c>
      <c r="E68" s="153" t="s">
        <v>40</v>
      </c>
      <c r="F68" s="154"/>
      <c r="G68" s="152" t="s">
        <v>159</v>
      </c>
      <c r="H68" s="153" t="s">
        <v>40</v>
      </c>
      <c r="I68" s="153" t="s">
        <v>40</v>
      </c>
      <c r="J68" s="153" t="s">
        <v>40</v>
      </c>
      <c r="K68" s="154"/>
    </row>
    <row r="69" spans="1:11">
      <c r="A69" s="189" t="s">
        <v>181</v>
      </c>
      <c r="B69" s="152" t="s">
        <v>40</v>
      </c>
      <c r="C69" s="153"/>
      <c r="D69" s="153" t="s">
        <v>40</v>
      </c>
      <c r="E69" s="153" t="s">
        <v>40</v>
      </c>
      <c r="F69" s="154"/>
      <c r="G69" s="152"/>
      <c r="H69" s="153" t="s">
        <v>40</v>
      </c>
      <c r="I69" s="153"/>
      <c r="J69" s="153" t="s">
        <v>40</v>
      </c>
      <c r="K69" s="154"/>
    </row>
    <row r="70" spans="1:11">
      <c r="A70" s="189" t="s">
        <v>182</v>
      </c>
      <c r="B70" s="152" t="s">
        <v>40</v>
      </c>
      <c r="C70" s="153" t="s">
        <v>40</v>
      </c>
      <c r="D70" s="153" t="s">
        <v>40</v>
      </c>
      <c r="E70" s="153" t="s">
        <v>40</v>
      </c>
      <c r="F70" s="154" t="s">
        <v>40</v>
      </c>
      <c r="G70" s="152" t="s">
        <v>159</v>
      </c>
      <c r="H70" s="153" t="s">
        <v>40</v>
      </c>
      <c r="I70" s="153" t="s">
        <v>40</v>
      </c>
      <c r="J70" s="153" t="s">
        <v>40</v>
      </c>
      <c r="K70" s="154" t="s">
        <v>40</v>
      </c>
    </row>
    <row r="71" spans="1:11">
      <c r="A71" s="189" t="s">
        <v>183</v>
      </c>
      <c r="B71" s="152" t="s">
        <v>40</v>
      </c>
      <c r="C71" s="153" t="s">
        <v>40</v>
      </c>
      <c r="D71" s="153" t="s">
        <v>40</v>
      </c>
      <c r="E71" s="153" t="s">
        <v>40</v>
      </c>
      <c r="F71" s="154" t="s">
        <v>40</v>
      </c>
      <c r="G71" s="152" t="s">
        <v>159</v>
      </c>
      <c r="H71" s="153" t="s">
        <v>40</v>
      </c>
      <c r="I71" s="153" t="s">
        <v>40</v>
      </c>
      <c r="J71" s="153" t="s">
        <v>40</v>
      </c>
      <c r="K71" s="154" t="s">
        <v>40</v>
      </c>
    </row>
    <row r="72" spans="1:11">
      <c r="A72" s="189" t="s">
        <v>184</v>
      </c>
      <c r="B72" s="152" t="s">
        <v>40</v>
      </c>
      <c r="C72" s="153" t="s">
        <v>40</v>
      </c>
      <c r="D72" s="153" t="s">
        <v>40</v>
      </c>
      <c r="E72" s="153" t="s">
        <v>40</v>
      </c>
      <c r="F72" s="154" t="s">
        <v>40</v>
      </c>
      <c r="G72" s="152" t="s">
        <v>159</v>
      </c>
      <c r="H72" s="153" t="s">
        <v>40</v>
      </c>
      <c r="I72" s="153" t="s">
        <v>40</v>
      </c>
      <c r="J72" s="153" t="s">
        <v>40</v>
      </c>
      <c r="K72" s="154" t="s">
        <v>40</v>
      </c>
    </row>
    <row r="73" spans="1:11">
      <c r="A73" s="189" t="s">
        <v>185</v>
      </c>
      <c r="B73" s="152" t="s">
        <v>40</v>
      </c>
      <c r="C73" s="153" t="s">
        <v>40</v>
      </c>
      <c r="D73" s="153" t="s">
        <v>40</v>
      </c>
      <c r="E73" s="153" t="s">
        <v>40</v>
      </c>
      <c r="F73" s="154" t="s">
        <v>40</v>
      </c>
      <c r="G73" s="152" t="s">
        <v>40</v>
      </c>
      <c r="H73" s="153" t="s">
        <v>40</v>
      </c>
      <c r="I73" s="153" t="s">
        <v>40</v>
      </c>
      <c r="J73" s="153" t="s">
        <v>40</v>
      </c>
      <c r="K73" s="154" t="s">
        <v>40</v>
      </c>
    </row>
    <row r="74" spans="1:11">
      <c r="A74" s="189" t="s">
        <v>186</v>
      </c>
      <c r="B74" s="152" t="s">
        <v>40</v>
      </c>
      <c r="C74" s="153" t="s">
        <v>40</v>
      </c>
      <c r="D74" s="153" t="s">
        <v>40</v>
      </c>
      <c r="E74" s="153" t="s">
        <v>40</v>
      </c>
      <c r="F74" s="154" t="s">
        <v>40</v>
      </c>
      <c r="G74" s="152" t="s">
        <v>40</v>
      </c>
      <c r="H74" s="153" t="s">
        <v>40</v>
      </c>
      <c r="I74" s="153" t="s">
        <v>40</v>
      </c>
      <c r="J74" s="153" t="s">
        <v>40</v>
      </c>
      <c r="K74" s="154" t="s">
        <v>40</v>
      </c>
    </row>
    <row r="75" spans="1:11">
      <c r="A75" s="189" t="s">
        <v>187</v>
      </c>
      <c r="B75" s="152" t="s">
        <v>40</v>
      </c>
      <c r="C75" s="153"/>
      <c r="D75" s="153"/>
      <c r="E75" s="153"/>
      <c r="F75" s="154"/>
      <c r="G75" s="152" t="s">
        <v>40</v>
      </c>
      <c r="H75" s="153" t="s">
        <v>40</v>
      </c>
      <c r="I75" s="153"/>
      <c r="J75" s="153"/>
      <c r="K75" s="154" t="s">
        <v>40</v>
      </c>
    </row>
    <row r="76" spans="1:11">
      <c r="A76" s="189" t="s">
        <v>188</v>
      </c>
      <c r="B76" s="152" t="s">
        <v>40</v>
      </c>
      <c r="C76" s="153"/>
      <c r="D76" s="153"/>
      <c r="E76" s="153"/>
      <c r="F76" s="154"/>
      <c r="G76" s="152" t="s">
        <v>40</v>
      </c>
      <c r="H76" s="153" t="s">
        <v>40</v>
      </c>
      <c r="I76" s="153"/>
      <c r="J76" s="153"/>
      <c r="K76" s="154"/>
    </row>
    <row r="77" spans="1:11" ht="19.5" thickBot="1">
      <c r="A77" s="190" t="s">
        <v>189</v>
      </c>
      <c r="B77" s="166" t="s">
        <v>40</v>
      </c>
      <c r="C77" s="159"/>
      <c r="D77" s="159"/>
      <c r="E77" s="159"/>
      <c r="F77" s="160" t="s">
        <v>40</v>
      </c>
      <c r="G77" s="166" t="s">
        <v>40</v>
      </c>
      <c r="H77" s="159" t="s">
        <v>40</v>
      </c>
      <c r="I77" s="159"/>
      <c r="J77" s="159"/>
      <c r="K77" s="160" t="s">
        <v>40</v>
      </c>
    </row>
    <row r="78" spans="1:11">
      <c r="A78" s="179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179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179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179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179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>
      <c r="A83" s="179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>
      <c r="A84" s="179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>
      <c r="A85" s="179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>
      <c r="A86" s="179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>
      <c r="A87" s="179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>
      <c r="A88" s="179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>
      <c r="A89" s="179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>
      <c r="A90" s="179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>
      <c r="A91" s="179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>
      <c r="A92" s="179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>
      <c r="A93" s="179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>
      <c r="A94" s="179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>
      <c r="A95" s="179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>
      <c r="A96" s="179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>
      <c r="A97" s="179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>
      <c r="A98" s="179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>
      <c r="A99" s="179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>
      <c r="A100" s="179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>
      <c r="A101" s="179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>
      <c r="A102" s="179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>
      <c r="A103" s="179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>
      <c r="A104" s="179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>
      <c r="A105" s="179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>
      <c r="A106" s="179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>
      <c r="A107" s="179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>
      <c r="A108" s="179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>
      <c r="A109" s="179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>
      <c r="A110" s="179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>
      <c r="A111" s="179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>
      <c r="A112" s="179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>
      <c r="A113" s="179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>
      <c r="A114" s="179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>
      <c r="A115" s="179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>
      <c r="A116" s="179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>
      <c r="A117" s="179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>
      <c r="A118" s="179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>
      <c r="A119" s="179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>
      <c r="A120" s="179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>
      <c r="A121" s="179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>
      <c r="A122" s="179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>
      <c r="A123" s="179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>
      <c r="A124" s="179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>
      <c r="A125" s="179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>
      <c r="A126" s="179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>
      <c r="A127" s="179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>
      <c r="A128" s="179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>
      <c r="A129" s="179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>
      <c r="A130" s="179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>
      <c r="A131" s="179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>
      <c r="A132" s="179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>
      <c r="A133" s="179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>
      <c r="A134" s="179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>
      <c r="A135" s="179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>
      <c r="A136" s="179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>
      <c r="A137" s="179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>
      <c r="A138" s="179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>
      <c r="A139" s="179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>
      <c r="A140" s="179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>
      <c r="A141" s="179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>
      <c r="A142" s="179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>
      <c r="A143" s="179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>
      <c r="A144" s="179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>
      <c r="A145" s="179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>
      <c r="A146" s="179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>
      <c r="A147" s="179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>
      <c r="A148" s="179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>
      <c r="A149" s="179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>
      <c r="A150" s="179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>
      <c r="A151" s="179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>
      <c r="A152" s="179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>
      <c r="A153" s="179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>
      <c r="A154" s="179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>
      <c r="A155" s="179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>
      <c r="A156" s="179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>
      <c r="A157" s="179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>
      <c r="A158" s="179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>
      <c r="A159" s="179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>
      <c r="A160" s="179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>
      <c r="A161" s="179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>
      <c r="A162" s="179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>
      <c r="A163" s="179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>
      <c r="A164" s="179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>
      <c r="A165" s="179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>
      <c r="A166" s="179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>
      <c r="A167" s="179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>
      <c r="A168" s="179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>
      <c r="A169" s="179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>
      <c r="A170" s="179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>
      <c r="A171" s="179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>
      <c r="A172" s="179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>
      <c r="A173" s="179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>
      <c r="A174" s="179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>
      <c r="A175" s="179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>
      <c r="A176" s="179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>
      <c r="A177" s="179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>
      <c r="A178" s="179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>
      <c r="A179" s="179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>
      <c r="A180" s="179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>
      <c r="A181" s="179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>
      <c r="A182" s="179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>
      <c r="A183" s="179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>
      <c r="A184" s="179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>
      <c r="A185" s="179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>
      <c r="A186" s="179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>
      <c r="A187" s="179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>
      <c r="A188" s="179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>
      <c r="A189" s="179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>
      <c r="A190" s="179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>
      <c r="A191" s="179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>
      <c r="A192" s="179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>
      <c r="A193" s="179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>
      <c r="A194" s="179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>
      <c r="A195" s="179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>
      <c r="A196" s="179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>
      <c r="A197" s="179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>
      <c r="A198" s="179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>
      <c r="A199" s="179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>
      <c r="A200" s="179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>
      <c r="A201" s="179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>
      <c r="A202" s="179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>
      <c r="A203" s="179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>
      <c r="A204" s="179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>
      <c r="A205" s="179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>
      <c r="A206" s="179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>
      <c r="A207" s="179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>
      <c r="A208" s="179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>
      <c r="A209" s="179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>
      <c r="A210" s="179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>
      <c r="A211" s="179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>
      <c r="A212" s="179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>
      <c r="A213" s="179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>
      <c r="A214" s="179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>
      <c r="A215" s="179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>
      <c r="A216" s="179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>
      <c r="A217" s="179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>
      <c r="A218" s="179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>
      <c r="A219" s="179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>
      <c r="A220" s="179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>
      <c r="A221" s="179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>
      <c r="A222" s="179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>
      <c r="A223" s="179"/>
      <c r="B223" s="17"/>
      <c r="C223" s="17"/>
      <c r="D223" s="17"/>
      <c r="E223" s="17"/>
      <c r="F223" s="17"/>
    </row>
  </sheetData>
  <mergeCells count="4">
    <mergeCell ref="A2:K2"/>
    <mergeCell ref="A5:A6"/>
    <mergeCell ref="B5:F5"/>
    <mergeCell ref="G5:K5"/>
  </mergeCells>
  <phoneticPr fontId="1"/>
  <dataValidations count="1">
    <dataValidation type="list" allowBlank="1" showInputMessage="1" showErrorMessage="1" sqref="B78:F223 G78:K222 G46:K46 B7:K45 B47:F47 B48:K77" xr:uid="{BE0679C3-3117-7D42-9AA5-92F8C0931DA1}">
      <formula1>"　,○"</formula1>
    </dataValidation>
  </dataValidations>
  <pageMargins left="0.7" right="0.7" top="0.75" bottom="0.75" header="0.3" footer="0.3"/>
  <pageSetup paperSize="9" scale="4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2:K37"/>
  <sheetViews>
    <sheetView zoomScaleNormal="100" workbookViewId="0">
      <pane ySplit="6" topLeftCell="A7" activePane="bottomLeft" state="frozenSplit"/>
      <selection activeCell="E10" sqref="E10"/>
      <selection pane="bottomLeft" activeCell="A12" sqref="A12"/>
    </sheetView>
  </sheetViews>
  <sheetFormatPr defaultColWidth="9" defaultRowHeight="18.75"/>
  <cols>
    <col min="1" max="1" width="28.5" customWidth="1"/>
    <col min="2" max="6" width="9" style="16"/>
    <col min="12" max="12" width="15.375" customWidth="1"/>
  </cols>
  <sheetData>
    <row r="2" spans="1:11" ht="25.5">
      <c r="A2" s="213" t="s">
        <v>64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5" customHeight="1">
      <c r="A3" s="137"/>
      <c r="G3" s="138"/>
      <c r="H3" s="138"/>
      <c r="I3" s="138"/>
      <c r="J3" s="138"/>
      <c r="K3" s="138"/>
    </row>
    <row r="4" spans="1:11" ht="15" customHeight="1" thickBot="1"/>
    <row r="5" spans="1:11" ht="18.75" customHeight="1" thickBot="1">
      <c r="A5" s="234" t="s">
        <v>0</v>
      </c>
      <c r="B5" s="231" t="s">
        <v>65</v>
      </c>
      <c r="C5" s="232"/>
      <c r="D5" s="233"/>
      <c r="E5" s="17"/>
      <c r="F5" s="17"/>
      <c r="G5" s="236" t="s">
        <v>2</v>
      </c>
      <c r="H5" s="237"/>
      <c r="I5" s="237"/>
      <c r="J5" s="237"/>
      <c r="K5" s="238"/>
    </row>
    <row r="6" spans="1:11" ht="108.75" customHeight="1" thickBot="1">
      <c r="A6" s="235"/>
      <c r="B6" s="18" t="s">
        <v>66</v>
      </c>
      <c r="C6" s="19" t="s">
        <v>67</v>
      </c>
      <c r="D6" s="20" t="s">
        <v>68</v>
      </c>
      <c r="E6" s="21"/>
      <c r="F6" s="21"/>
      <c r="G6" s="105" t="str">
        <f>('授業リスト(学位)'!G$6)&amp;""</f>
        <v>共通知の活用力</v>
      </c>
      <c r="H6" s="103" t="str">
        <f>('授業リスト(学位)'!H$6)&amp;""</f>
        <v>専門知の活用力</v>
      </c>
      <c r="I6" s="103" t="str">
        <f>('授業リスト(学位)'!I$6)&amp;""</f>
        <v>共通技能の活用力</v>
      </c>
      <c r="J6" s="103" t="str">
        <f>('授業リスト(学位)'!J$6)&amp;""</f>
        <v>専門技能の活用力</v>
      </c>
      <c r="K6" s="104" t="str">
        <f>('授業リスト(学位)'!K$6)&amp;""</f>
        <v>国際実践力</v>
      </c>
    </row>
    <row r="7" spans="1:11">
      <c r="A7" s="97" t="s">
        <v>69</v>
      </c>
      <c r="B7" s="22" t="s">
        <v>40</v>
      </c>
      <c r="C7" s="23"/>
      <c r="D7" s="24" t="s">
        <v>40</v>
      </c>
      <c r="E7" s="25"/>
      <c r="F7" s="25"/>
      <c r="G7" s="165" t="s">
        <v>40</v>
      </c>
      <c r="H7" s="199"/>
      <c r="I7" s="199" t="s">
        <v>40</v>
      </c>
      <c r="J7" s="199"/>
      <c r="K7" s="205"/>
    </row>
    <row r="8" spans="1:11">
      <c r="A8" s="26" t="s">
        <v>70</v>
      </c>
      <c r="B8" s="27"/>
      <c r="C8" s="28" t="s">
        <v>40</v>
      </c>
      <c r="D8" s="29"/>
      <c r="E8" s="25"/>
      <c r="F8" s="25"/>
      <c r="G8" s="183" t="s">
        <v>40</v>
      </c>
      <c r="H8" s="184"/>
      <c r="I8" s="184" t="s">
        <v>40</v>
      </c>
      <c r="J8" s="184"/>
      <c r="K8" s="185"/>
    </row>
    <row r="9" spans="1:11">
      <c r="A9" s="26" t="s">
        <v>71</v>
      </c>
      <c r="B9" s="27"/>
      <c r="C9" s="28" t="s">
        <v>40</v>
      </c>
      <c r="D9" s="29"/>
      <c r="E9" s="25"/>
      <c r="F9" s="25"/>
      <c r="G9" s="183" t="s">
        <v>40</v>
      </c>
      <c r="H9" s="184"/>
      <c r="I9" s="184" t="s">
        <v>40</v>
      </c>
      <c r="J9" s="184"/>
      <c r="K9" s="185"/>
    </row>
    <row r="10" spans="1:11">
      <c r="A10" s="26" t="s">
        <v>72</v>
      </c>
      <c r="B10" s="33"/>
      <c r="C10" s="34" t="s">
        <v>40</v>
      </c>
      <c r="D10" s="29" t="s">
        <v>40</v>
      </c>
      <c r="E10" s="25"/>
      <c r="F10" s="25"/>
      <c r="G10" s="183" t="s">
        <v>40</v>
      </c>
      <c r="H10" s="184"/>
      <c r="I10" s="184" t="s">
        <v>40</v>
      </c>
      <c r="J10" s="184"/>
      <c r="K10" s="185"/>
    </row>
    <row r="11" spans="1:11">
      <c r="A11" s="26" t="s">
        <v>208</v>
      </c>
      <c r="B11" s="27" t="s">
        <v>40</v>
      </c>
      <c r="C11" s="34" t="s">
        <v>40</v>
      </c>
      <c r="D11" s="29"/>
      <c r="E11" s="25"/>
      <c r="F11" s="25"/>
      <c r="G11" s="183" t="s">
        <v>40</v>
      </c>
      <c r="H11" s="184"/>
      <c r="I11" s="184" t="s">
        <v>40</v>
      </c>
      <c r="J11" s="184"/>
      <c r="K11" s="185"/>
    </row>
    <row r="12" spans="1:11">
      <c r="A12" s="26" t="s">
        <v>73</v>
      </c>
      <c r="B12" s="27" t="s">
        <v>40</v>
      </c>
      <c r="C12" s="34"/>
      <c r="D12" s="29" t="s">
        <v>40</v>
      </c>
      <c r="E12" s="25"/>
      <c r="F12" s="25"/>
      <c r="G12" s="183" t="s">
        <v>40</v>
      </c>
      <c r="H12" s="184"/>
      <c r="I12" s="184" t="s">
        <v>40</v>
      </c>
      <c r="J12" s="184"/>
      <c r="K12" s="185"/>
    </row>
    <row r="13" spans="1:11">
      <c r="A13" s="26" t="s">
        <v>74</v>
      </c>
      <c r="B13" s="27" t="s">
        <v>40</v>
      </c>
      <c r="C13" s="34" t="s">
        <v>40</v>
      </c>
      <c r="D13" s="35"/>
      <c r="E13" s="36"/>
      <c r="F13" s="36"/>
      <c r="G13" s="183" t="s">
        <v>40</v>
      </c>
      <c r="H13" s="184"/>
      <c r="I13" s="184" t="s">
        <v>40</v>
      </c>
      <c r="J13" s="184"/>
      <c r="K13" s="185"/>
    </row>
    <row r="14" spans="1:11">
      <c r="A14" s="37" t="s">
        <v>75</v>
      </c>
      <c r="B14" s="27" t="s">
        <v>40</v>
      </c>
      <c r="C14" s="34" t="s">
        <v>40</v>
      </c>
      <c r="D14" s="35"/>
      <c r="E14" s="36"/>
      <c r="F14" s="36"/>
      <c r="G14" s="183" t="s">
        <v>40</v>
      </c>
      <c r="H14" s="184"/>
      <c r="I14" s="184" t="s">
        <v>40</v>
      </c>
      <c r="J14" s="184"/>
      <c r="K14" s="185"/>
    </row>
    <row r="15" spans="1:11" ht="27">
      <c r="A15" s="38" t="s">
        <v>76</v>
      </c>
      <c r="B15" s="27" t="s">
        <v>40</v>
      </c>
      <c r="C15" s="34" t="s">
        <v>40</v>
      </c>
      <c r="D15" s="35"/>
      <c r="E15" s="36"/>
      <c r="F15" s="36"/>
      <c r="G15" s="183" t="s">
        <v>40</v>
      </c>
      <c r="H15" s="184"/>
      <c r="I15" s="184" t="s">
        <v>40</v>
      </c>
      <c r="J15" s="184"/>
      <c r="K15" s="185"/>
    </row>
    <row r="16" spans="1:11">
      <c r="A16" s="37" t="s">
        <v>77</v>
      </c>
      <c r="B16" s="27" t="s">
        <v>40</v>
      </c>
      <c r="C16" s="39"/>
      <c r="D16" s="35"/>
      <c r="E16" s="36"/>
      <c r="F16" s="36"/>
      <c r="G16" s="183" t="s">
        <v>40</v>
      </c>
      <c r="H16" s="184"/>
      <c r="I16" s="184" t="s">
        <v>40</v>
      </c>
      <c r="J16" s="184"/>
      <c r="K16" s="185"/>
    </row>
    <row r="17" spans="1:11">
      <c r="A17" s="37" t="s">
        <v>78</v>
      </c>
      <c r="B17" s="27" t="s">
        <v>40</v>
      </c>
      <c r="C17" s="39"/>
      <c r="D17" s="35"/>
      <c r="E17" s="36"/>
      <c r="F17" s="36"/>
      <c r="G17" s="183" t="s">
        <v>40</v>
      </c>
      <c r="H17" s="184"/>
      <c r="I17" s="184" t="s">
        <v>40</v>
      </c>
      <c r="J17" s="184"/>
      <c r="K17" s="185"/>
    </row>
    <row r="18" spans="1:11">
      <c r="A18" s="37" t="s">
        <v>79</v>
      </c>
      <c r="B18" s="33"/>
      <c r="C18" s="39"/>
      <c r="D18" s="29" t="s">
        <v>40</v>
      </c>
      <c r="E18" s="25"/>
      <c r="F18" s="25"/>
      <c r="G18" s="183" t="s">
        <v>40</v>
      </c>
      <c r="H18" s="184"/>
      <c r="I18" s="184" t="s">
        <v>40</v>
      </c>
      <c r="J18" s="184"/>
      <c r="K18" s="185"/>
    </row>
    <row r="19" spans="1:11">
      <c r="A19" s="37" t="s">
        <v>80</v>
      </c>
      <c r="B19" s="33"/>
      <c r="C19" s="39"/>
      <c r="D19" s="29" t="s">
        <v>40</v>
      </c>
      <c r="E19" s="25"/>
      <c r="F19" s="25"/>
      <c r="G19" s="183" t="s">
        <v>40</v>
      </c>
      <c r="H19" s="184"/>
      <c r="I19" s="184" t="s">
        <v>40</v>
      </c>
      <c r="J19" s="184"/>
      <c r="K19" s="185"/>
    </row>
    <row r="20" spans="1:11">
      <c r="A20" s="37" t="s">
        <v>81</v>
      </c>
      <c r="B20" s="33"/>
      <c r="C20" s="39"/>
      <c r="D20" s="29" t="s">
        <v>40</v>
      </c>
      <c r="E20" s="25"/>
      <c r="F20" s="25"/>
      <c r="G20" s="183" t="s">
        <v>40</v>
      </c>
      <c r="H20" s="184"/>
      <c r="I20" s="184" t="s">
        <v>40</v>
      </c>
      <c r="J20" s="184"/>
      <c r="K20" s="185"/>
    </row>
    <row r="21" spans="1:11">
      <c r="A21" s="187" t="s">
        <v>25</v>
      </c>
      <c r="B21" s="27" t="s">
        <v>40</v>
      </c>
      <c r="C21" s="34" t="s">
        <v>40</v>
      </c>
      <c r="D21" s="29" t="s">
        <v>40</v>
      </c>
      <c r="E21" s="25"/>
      <c r="F21" s="25"/>
      <c r="G21" s="183" t="s">
        <v>40</v>
      </c>
      <c r="H21" s="184" t="s">
        <v>40</v>
      </c>
      <c r="I21" s="184" t="s">
        <v>40</v>
      </c>
      <c r="J21" s="184" t="s">
        <v>40</v>
      </c>
      <c r="K21" s="185"/>
    </row>
    <row r="22" spans="1:11">
      <c r="A22" s="37" t="s">
        <v>82</v>
      </c>
      <c r="B22" s="27" t="s">
        <v>40</v>
      </c>
      <c r="C22" s="39"/>
      <c r="D22" s="35"/>
      <c r="E22" s="36"/>
      <c r="F22" s="36"/>
      <c r="G22" s="183" t="s">
        <v>40</v>
      </c>
      <c r="H22" s="184"/>
      <c r="I22" s="184" t="s">
        <v>40</v>
      </c>
      <c r="J22" s="184"/>
      <c r="K22" s="185"/>
    </row>
    <row r="23" spans="1:11">
      <c r="A23" s="37" t="s">
        <v>83</v>
      </c>
      <c r="B23" s="27" t="s">
        <v>40</v>
      </c>
      <c r="C23" s="34" t="s">
        <v>40</v>
      </c>
      <c r="D23" s="35"/>
      <c r="E23" s="36"/>
      <c r="F23" s="36"/>
      <c r="G23" s="183" t="s">
        <v>40</v>
      </c>
      <c r="H23" s="184"/>
      <c r="I23" s="184" t="s">
        <v>40</v>
      </c>
      <c r="J23" s="184"/>
      <c r="K23" s="185"/>
    </row>
    <row r="24" spans="1:11">
      <c r="A24" s="37" t="s">
        <v>84</v>
      </c>
      <c r="B24" s="27" t="s">
        <v>40</v>
      </c>
      <c r="C24" s="34" t="s">
        <v>40</v>
      </c>
      <c r="D24" s="35"/>
      <c r="E24" s="36"/>
      <c r="F24" s="36"/>
      <c r="G24" s="183" t="s">
        <v>40</v>
      </c>
      <c r="H24" s="184"/>
      <c r="I24" s="184" t="s">
        <v>40</v>
      </c>
      <c r="J24" s="184"/>
      <c r="K24" s="185"/>
    </row>
    <row r="25" spans="1:11">
      <c r="A25" s="37" t="s">
        <v>85</v>
      </c>
      <c r="B25" s="27" t="s">
        <v>40</v>
      </c>
      <c r="C25" s="34" t="s">
        <v>40</v>
      </c>
      <c r="D25" s="35"/>
      <c r="E25" s="36"/>
      <c r="F25" s="36"/>
      <c r="G25" s="183" t="s">
        <v>40</v>
      </c>
      <c r="H25" s="184"/>
      <c r="I25" s="184" t="s">
        <v>40</v>
      </c>
      <c r="J25" s="184"/>
      <c r="K25" s="185"/>
    </row>
    <row r="26" spans="1:11">
      <c r="A26" s="37" t="s">
        <v>86</v>
      </c>
      <c r="B26" s="27" t="s">
        <v>40</v>
      </c>
      <c r="C26" s="34" t="s">
        <v>40</v>
      </c>
      <c r="D26" s="35"/>
      <c r="E26" s="36"/>
      <c r="F26" s="36"/>
      <c r="G26" s="183" t="s">
        <v>40</v>
      </c>
      <c r="H26" s="184"/>
      <c r="I26" s="184" t="s">
        <v>40</v>
      </c>
      <c r="J26" s="184"/>
      <c r="K26" s="185"/>
    </row>
    <row r="27" spans="1:11">
      <c r="A27" s="37" t="s">
        <v>87</v>
      </c>
      <c r="B27" s="27" t="s">
        <v>40</v>
      </c>
      <c r="C27" s="34" t="s">
        <v>40</v>
      </c>
      <c r="D27" s="35"/>
      <c r="E27" s="36"/>
      <c r="F27" s="36"/>
      <c r="G27" s="183" t="s">
        <v>40</v>
      </c>
      <c r="H27" s="184"/>
      <c r="I27" s="184" t="s">
        <v>40</v>
      </c>
      <c r="J27" s="184"/>
      <c r="K27" s="185"/>
    </row>
    <row r="28" spans="1:11">
      <c r="A28" s="37" t="s">
        <v>88</v>
      </c>
      <c r="B28" s="27" t="s">
        <v>40</v>
      </c>
      <c r="C28" s="39"/>
      <c r="D28" s="29" t="s">
        <v>40</v>
      </c>
      <c r="E28" s="25"/>
      <c r="F28" s="25"/>
      <c r="G28" s="183" t="s">
        <v>40</v>
      </c>
      <c r="H28" s="184"/>
      <c r="I28" s="184" t="s">
        <v>40</v>
      </c>
      <c r="J28" s="184"/>
      <c r="K28" s="185"/>
    </row>
    <row r="29" spans="1:11">
      <c r="A29" s="37" t="s">
        <v>89</v>
      </c>
      <c r="B29" s="27" t="s">
        <v>40</v>
      </c>
      <c r="C29" s="34" t="s">
        <v>40</v>
      </c>
      <c r="D29" s="29" t="s">
        <v>40</v>
      </c>
      <c r="E29" s="25"/>
      <c r="F29" s="25"/>
      <c r="G29" s="183" t="s">
        <v>40</v>
      </c>
      <c r="H29" s="184"/>
      <c r="I29" s="184" t="s">
        <v>40</v>
      </c>
      <c r="J29" s="184"/>
      <c r="K29" s="185"/>
    </row>
    <row r="30" spans="1:11">
      <c r="A30" s="37" t="s">
        <v>90</v>
      </c>
      <c r="B30" s="27" t="s">
        <v>40</v>
      </c>
      <c r="C30" s="34" t="s">
        <v>40</v>
      </c>
      <c r="D30" s="35"/>
      <c r="E30" s="36"/>
      <c r="F30" s="36"/>
      <c r="G30" s="183" t="s">
        <v>40</v>
      </c>
      <c r="H30" s="184"/>
      <c r="I30" s="184" t="s">
        <v>40</v>
      </c>
      <c r="J30" s="184"/>
      <c r="K30" s="185"/>
    </row>
    <row r="31" spans="1:11">
      <c r="A31" s="37" t="s">
        <v>91</v>
      </c>
      <c r="B31" s="27" t="s">
        <v>40</v>
      </c>
      <c r="C31" s="39"/>
      <c r="D31" s="29" t="s">
        <v>40</v>
      </c>
      <c r="E31" s="25"/>
      <c r="F31" s="25"/>
      <c r="G31" s="183" t="s">
        <v>40</v>
      </c>
      <c r="H31" s="184"/>
      <c r="I31" s="184" t="s">
        <v>40</v>
      </c>
      <c r="J31" s="184"/>
      <c r="K31" s="185"/>
    </row>
    <row r="32" spans="1:11">
      <c r="A32" s="37" t="s">
        <v>92</v>
      </c>
      <c r="B32" s="27" t="s">
        <v>40</v>
      </c>
      <c r="C32" s="39"/>
      <c r="D32" s="29" t="s">
        <v>40</v>
      </c>
      <c r="E32" s="25"/>
      <c r="F32" s="25"/>
      <c r="G32" s="183" t="s">
        <v>40</v>
      </c>
      <c r="H32" s="184"/>
      <c r="I32" s="184" t="s">
        <v>40</v>
      </c>
      <c r="J32" s="184"/>
      <c r="K32" s="185"/>
    </row>
    <row r="33" spans="1:11">
      <c r="A33" s="37" t="s">
        <v>93</v>
      </c>
      <c r="B33" s="27" t="s">
        <v>40</v>
      </c>
      <c r="C33" s="39"/>
      <c r="D33" s="29" t="s">
        <v>40</v>
      </c>
      <c r="E33" s="25"/>
      <c r="F33" s="25"/>
      <c r="G33" s="183" t="s">
        <v>40</v>
      </c>
      <c r="H33" s="184"/>
      <c r="I33" s="184" t="s">
        <v>40</v>
      </c>
      <c r="J33" s="184"/>
      <c r="K33" s="185"/>
    </row>
    <row r="34" spans="1:11">
      <c r="A34" s="37" t="s">
        <v>94</v>
      </c>
      <c r="B34" s="27" t="s">
        <v>40</v>
      </c>
      <c r="C34" s="34" t="s">
        <v>40</v>
      </c>
      <c r="D34" s="29" t="s">
        <v>40</v>
      </c>
      <c r="E34" s="25"/>
      <c r="F34" s="25"/>
      <c r="G34" s="183" t="s">
        <v>40</v>
      </c>
      <c r="H34" s="184"/>
      <c r="I34" s="184" t="s">
        <v>40</v>
      </c>
      <c r="J34" s="184"/>
      <c r="K34" s="185"/>
    </row>
    <row r="35" spans="1:11">
      <c r="A35" s="37" t="s">
        <v>95</v>
      </c>
      <c r="B35" s="27" t="s">
        <v>40</v>
      </c>
      <c r="C35" s="39"/>
      <c r="D35" s="29" t="s">
        <v>40</v>
      </c>
      <c r="E35" s="25"/>
      <c r="F35" s="25"/>
      <c r="G35" s="183" t="s">
        <v>40</v>
      </c>
      <c r="H35" s="184"/>
      <c r="I35" s="184" t="s">
        <v>40</v>
      </c>
      <c r="J35" s="184"/>
      <c r="K35" s="185"/>
    </row>
    <row r="36" spans="1:11">
      <c r="A36" s="40" t="s">
        <v>96</v>
      </c>
      <c r="B36" s="27" t="s">
        <v>40</v>
      </c>
      <c r="C36" s="34" t="s">
        <v>40</v>
      </c>
      <c r="D36" s="29" t="s">
        <v>40</v>
      </c>
      <c r="E36" s="25"/>
      <c r="F36" s="25"/>
      <c r="G36" s="183" t="s">
        <v>40</v>
      </c>
      <c r="H36" s="206"/>
      <c r="I36" s="184" t="s">
        <v>40</v>
      </c>
      <c r="J36" s="206"/>
      <c r="K36" s="207"/>
    </row>
    <row r="37" spans="1:11" ht="19.5" thickBot="1">
      <c r="A37" s="98" t="s">
        <v>97</v>
      </c>
      <c r="B37" s="41" t="s">
        <v>40</v>
      </c>
      <c r="C37" s="42" t="s">
        <v>40</v>
      </c>
      <c r="D37" s="43"/>
      <c r="E37" s="36"/>
      <c r="F37" s="36"/>
      <c r="G37" s="208" t="s">
        <v>40</v>
      </c>
      <c r="H37" s="209"/>
      <c r="I37" s="209" t="s">
        <v>40</v>
      </c>
      <c r="J37" s="209"/>
      <c r="K37" s="210"/>
    </row>
  </sheetData>
  <mergeCells count="4">
    <mergeCell ref="B5:D5"/>
    <mergeCell ref="A2:K2"/>
    <mergeCell ref="A5:A6"/>
    <mergeCell ref="G5:K5"/>
  </mergeCells>
  <phoneticPr fontId="1"/>
  <dataValidations count="1">
    <dataValidation type="list" allowBlank="1" showInputMessage="1" showErrorMessage="1" sqref="G7:K37" xr:uid="{00000000-0002-0000-0200-000000000000}">
      <formula1>"　,○"</formula1>
    </dataValidation>
  </dataValidations>
  <pageMargins left="0.7" right="0.7" top="0.75" bottom="0.75" header="0.3" footer="0.3"/>
  <pageSetup paperSize="9" scale="7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2:F59"/>
  <sheetViews>
    <sheetView zoomScaleNormal="100" workbookViewId="0">
      <pane ySplit="6" topLeftCell="A12" activePane="bottomLeft" state="frozenSplit"/>
      <selection activeCell="E10" sqref="E10"/>
      <selection pane="bottomLeft" activeCell="H19" sqref="H19"/>
    </sheetView>
  </sheetViews>
  <sheetFormatPr defaultColWidth="9" defaultRowHeight="18.75"/>
  <cols>
    <col min="1" max="1" width="28.5" customWidth="1"/>
  </cols>
  <sheetData>
    <row r="2" spans="1:6" ht="25.5">
      <c r="A2" s="213" t="s">
        <v>98</v>
      </c>
      <c r="B2" s="214"/>
      <c r="C2" s="214"/>
      <c r="D2" s="214"/>
      <c r="E2" s="214"/>
      <c r="F2" s="214"/>
    </row>
    <row r="3" spans="1:6" ht="15" customHeight="1">
      <c r="A3" s="137"/>
      <c r="B3" s="138"/>
      <c r="C3" s="138"/>
      <c r="D3" s="138"/>
      <c r="E3" s="138"/>
      <c r="F3" s="138"/>
    </row>
    <row r="4" spans="1:6" ht="15" customHeight="1" thickBot="1"/>
    <row r="5" spans="1:6" ht="18.75" customHeight="1">
      <c r="A5" s="220" t="s">
        <v>0</v>
      </c>
      <c r="B5" s="225" t="s">
        <v>1</v>
      </c>
      <c r="C5" s="226"/>
      <c r="D5" s="226"/>
      <c r="E5" s="226"/>
      <c r="F5" s="227"/>
    </row>
    <row r="6" spans="1:6" ht="110.25" thickBot="1">
      <c r="A6" s="221"/>
      <c r="B6" s="1" t="s">
        <v>4</v>
      </c>
      <c r="C6" s="2" t="s">
        <v>5</v>
      </c>
      <c r="D6" s="3" t="s">
        <v>6</v>
      </c>
      <c r="E6" s="2" t="s">
        <v>7</v>
      </c>
      <c r="F6" s="4" t="s">
        <v>8</v>
      </c>
    </row>
    <row r="7" spans="1:6">
      <c r="A7" s="44" t="s">
        <v>99</v>
      </c>
      <c r="B7" s="45" t="s">
        <v>40</v>
      </c>
      <c r="C7" s="46" t="s">
        <v>40</v>
      </c>
      <c r="D7" s="46" t="s">
        <v>40</v>
      </c>
      <c r="E7" s="46"/>
      <c r="F7" s="47" t="s">
        <v>40</v>
      </c>
    </row>
    <row r="8" spans="1:6">
      <c r="A8" s="44" t="s">
        <v>100</v>
      </c>
      <c r="B8" s="48" t="s">
        <v>40</v>
      </c>
      <c r="C8" s="49" t="s">
        <v>40</v>
      </c>
      <c r="D8" s="49" t="s">
        <v>40</v>
      </c>
      <c r="E8" s="49"/>
      <c r="F8" s="50" t="s">
        <v>40</v>
      </c>
    </row>
    <row r="9" spans="1:6">
      <c r="A9" s="44" t="s">
        <v>27</v>
      </c>
      <c r="B9" s="48" t="s">
        <v>40</v>
      </c>
      <c r="C9" s="49" t="s">
        <v>40</v>
      </c>
      <c r="D9" s="49" t="s">
        <v>40</v>
      </c>
      <c r="E9" s="49"/>
      <c r="F9" s="50"/>
    </row>
    <row r="10" spans="1:6">
      <c r="A10" s="44" t="s">
        <v>101</v>
      </c>
      <c r="B10" s="48" t="s">
        <v>51</v>
      </c>
      <c r="C10" s="49" t="s">
        <v>40</v>
      </c>
      <c r="D10" s="49"/>
      <c r="E10" s="49"/>
      <c r="F10" s="50"/>
    </row>
    <row r="11" spans="1:6">
      <c r="A11" s="44" t="s">
        <v>102</v>
      </c>
      <c r="B11" s="48" t="s">
        <v>40</v>
      </c>
      <c r="C11" s="49" t="s">
        <v>40</v>
      </c>
      <c r="D11" s="49"/>
      <c r="E11" s="49"/>
      <c r="F11" s="50"/>
    </row>
    <row r="12" spans="1:6">
      <c r="A12" s="44" t="s">
        <v>103</v>
      </c>
      <c r="B12" s="48" t="s">
        <v>40</v>
      </c>
      <c r="C12" s="49"/>
      <c r="D12" s="49" t="s">
        <v>40</v>
      </c>
      <c r="E12" s="49"/>
      <c r="F12" s="50" t="s">
        <v>40</v>
      </c>
    </row>
    <row r="13" spans="1:6">
      <c r="A13" s="44" t="s">
        <v>104</v>
      </c>
      <c r="B13" s="48" t="s">
        <v>40</v>
      </c>
      <c r="C13" s="49"/>
      <c r="D13" s="49" t="s">
        <v>40</v>
      </c>
      <c r="E13" s="49"/>
      <c r="F13" s="50" t="s">
        <v>40</v>
      </c>
    </row>
    <row r="14" spans="1:6" ht="27">
      <c r="A14" s="44" t="s">
        <v>105</v>
      </c>
      <c r="B14" s="48" t="s">
        <v>40</v>
      </c>
      <c r="C14" s="49"/>
      <c r="D14" s="49" t="s">
        <v>40</v>
      </c>
      <c r="E14" s="49" t="s">
        <v>40</v>
      </c>
      <c r="F14" s="50"/>
    </row>
    <row r="15" spans="1:6" ht="27">
      <c r="A15" s="44" t="s">
        <v>106</v>
      </c>
      <c r="B15" s="48" t="s">
        <v>40</v>
      </c>
      <c r="C15" s="49" t="s">
        <v>40</v>
      </c>
      <c r="D15" s="49" t="s">
        <v>40</v>
      </c>
      <c r="E15" s="49" t="s">
        <v>40</v>
      </c>
      <c r="F15" s="50" t="s">
        <v>40</v>
      </c>
    </row>
    <row r="16" spans="1:6">
      <c r="A16" s="44" t="s">
        <v>107</v>
      </c>
      <c r="B16" s="48" t="s">
        <v>40</v>
      </c>
      <c r="C16" s="49"/>
      <c r="D16" s="49" t="s">
        <v>40</v>
      </c>
      <c r="E16" s="49"/>
      <c r="F16" s="50"/>
    </row>
    <row r="17" spans="1:6">
      <c r="A17" s="44" t="s">
        <v>108</v>
      </c>
      <c r="B17" s="48" t="s">
        <v>40</v>
      </c>
      <c r="C17" s="49"/>
      <c r="D17" s="49" t="s">
        <v>40</v>
      </c>
      <c r="E17" s="49"/>
      <c r="F17" s="50"/>
    </row>
    <row r="18" spans="1:6" ht="27">
      <c r="A18" s="44" t="s">
        <v>109</v>
      </c>
      <c r="B18" s="48" t="s">
        <v>40</v>
      </c>
      <c r="C18" s="49"/>
      <c r="D18" s="49" t="s">
        <v>40</v>
      </c>
      <c r="E18" s="49" t="s">
        <v>40</v>
      </c>
      <c r="F18" s="50"/>
    </row>
    <row r="19" spans="1:6" ht="27">
      <c r="A19" s="44" t="s">
        <v>110</v>
      </c>
      <c r="B19" s="48" t="s">
        <v>40</v>
      </c>
      <c r="C19" s="49"/>
      <c r="D19" s="49" t="s">
        <v>40</v>
      </c>
      <c r="E19" s="49" t="s">
        <v>40</v>
      </c>
      <c r="F19" s="50"/>
    </row>
    <row r="20" spans="1:6" ht="27">
      <c r="A20" s="44" t="s">
        <v>111</v>
      </c>
      <c r="B20" s="48" t="s">
        <v>40</v>
      </c>
      <c r="C20" s="49"/>
      <c r="D20" s="49"/>
      <c r="E20" s="49"/>
      <c r="F20" s="50" t="s">
        <v>40</v>
      </c>
    </row>
    <row r="21" spans="1:6">
      <c r="A21" s="44" t="s">
        <v>112</v>
      </c>
      <c r="B21" s="48" t="s">
        <v>40</v>
      </c>
      <c r="C21" s="49" t="s">
        <v>40</v>
      </c>
      <c r="D21" s="49" t="s">
        <v>40</v>
      </c>
      <c r="E21" s="49"/>
      <c r="F21" s="50" t="s">
        <v>40</v>
      </c>
    </row>
    <row r="22" spans="1:6">
      <c r="A22" s="44" t="s">
        <v>113</v>
      </c>
      <c r="B22" s="48" t="s">
        <v>40</v>
      </c>
      <c r="C22" s="49" t="s">
        <v>40</v>
      </c>
      <c r="D22" s="49" t="s">
        <v>40</v>
      </c>
      <c r="E22" s="49"/>
      <c r="F22" s="50" t="s">
        <v>40</v>
      </c>
    </row>
    <row r="23" spans="1:6" ht="27">
      <c r="A23" s="44" t="s">
        <v>114</v>
      </c>
      <c r="B23" s="48" t="s">
        <v>40</v>
      </c>
      <c r="C23" s="49"/>
      <c r="D23" s="49" t="s">
        <v>40</v>
      </c>
      <c r="E23" s="49"/>
      <c r="F23" s="50" t="s">
        <v>40</v>
      </c>
    </row>
    <row r="24" spans="1:6" ht="27">
      <c r="A24" s="44" t="s">
        <v>115</v>
      </c>
      <c r="B24" s="48" t="s">
        <v>40</v>
      </c>
      <c r="C24" s="49"/>
      <c r="D24" s="49" t="s">
        <v>40</v>
      </c>
      <c r="E24" s="49"/>
      <c r="F24" s="50" t="s">
        <v>40</v>
      </c>
    </row>
    <row r="25" spans="1:6">
      <c r="A25" s="44" t="s">
        <v>116</v>
      </c>
      <c r="B25" s="48" t="s">
        <v>40</v>
      </c>
      <c r="C25" s="49"/>
      <c r="D25" s="49" t="s">
        <v>40</v>
      </c>
      <c r="E25" s="49"/>
      <c r="F25" s="50" t="s">
        <v>40</v>
      </c>
    </row>
    <row r="26" spans="1:6" ht="27">
      <c r="A26" s="44" t="s">
        <v>117</v>
      </c>
      <c r="B26" s="48" t="s">
        <v>40</v>
      </c>
      <c r="C26" s="49"/>
      <c r="D26" s="49" t="s">
        <v>40</v>
      </c>
      <c r="E26" s="49"/>
      <c r="F26" s="50" t="s">
        <v>40</v>
      </c>
    </row>
    <row r="27" spans="1:6" ht="27">
      <c r="A27" s="44" t="s">
        <v>118</v>
      </c>
      <c r="B27" s="48" t="s">
        <v>40</v>
      </c>
      <c r="C27" s="49"/>
      <c r="D27" s="49" t="s">
        <v>40</v>
      </c>
      <c r="E27" s="49"/>
      <c r="F27" s="50" t="s">
        <v>40</v>
      </c>
    </row>
    <row r="28" spans="1:6" ht="27">
      <c r="A28" s="44" t="s">
        <v>119</v>
      </c>
      <c r="B28" s="48" t="s">
        <v>40</v>
      </c>
      <c r="C28" s="49"/>
      <c r="D28" s="49" t="s">
        <v>40</v>
      </c>
      <c r="E28" s="49"/>
      <c r="F28" s="50" t="s">
        <v>40</v>
      </c>
    </row>
    <row r="29" spans="1:6" ht="27">
      <c r="A29" s="44" t="s">
        <v>120</v>
      </c>
      <c r="B29" s="48" t="s">
        <v>40</v>
      </c>
      <c r="C29" s="49"/>
      <c r="D29" s="49" t="s">
        <v>40</v>
      </c>
      <c r="E29" s="49"/>
      <c r="F29" s="50" t="s">
        <v>40</v>
      </c>
    </row>
    <row r="30" spans="1:6" ht="40.5">
      <c r="A30" s="44" t="s">
        <v>121</v>
      </c>
      <c r="B30" s="48" t="s">
        <v>40</v>
      </c>
      <c r="C30" s="49" t="s">
        <v>40</v>
      </c>
      <c r="D30" s="49" t="s">
        <v>40</v>
      </c>
      <c r="E30" s="49"/>
      <c r="F30" s="50" t="s">
        <v>40</v>
      </c>
    </row>
    <row r="31" spans="1:6" ht="40.5">
      <c r="A31" s="44" t="s">
        <v>122</v>
      </c>
      <c r="B31" s="48" t="s">
        <v>40</v>
      </c>
      <c r="C31" s="49" t="s">
        <v>40</v>
      </c>
      <c r="D31" s="49" t="s">
        <v>40</v>
      </c>
      <c r="E31" s="49"/>
      <c r="F31" s="50" t="s">
        <v>40</v>
      </c>
    </row>
    <row r="32" spans="1:6">
      <c r="A32" s="44" t="s">
        <v>123</v>
      </c>
      <c r="B32" s="48" t="s">
        <v>40</v>
      </c>
      <c r="C32" s="49" t="s">
        <v>40</v>
      </c>
      <c r="D32" s="49" t="s">
        <v>40</v>
      </c>
      <c r="E32" s="49" t="s">
        <v>40</v>
      </c>
      <c r="F32" s="50"/>
    </row>
    <row r="33" spans="1:6" ht="27">
      <c r="A33" s="44" t="s">
        <v>124</v>
      </c>
      <c r="B33" s="48" t="s">
        <v>40</v>
      </c>
      <c r="C33" s="49" t="s">
        <v>40</v>
      </c>
      <c r="D33" s="49"/>
      <c r="E33" s="49" t="s">
        <v>40</v>
      </c>
      <c r="F33" s="50"/>
    </row>
    <row r="34" spans="1:6" ht="27">
      <c r="A34" s="44" t="s">
        <v>125</v>
      </c>
      <c r="B34" s="48" t="s">
        <v>40</v>
      </c>
      <c r="C34" s="49" t="s">
        <v>40</v>
      </c>
      <c r="D34" s="49"/>
      <c r="E34" s="49" t="s">
        <v>40</v>
      </c>
      <c r="F34" s="50"/>
    </row>
    <row r="35" spans="1:6">
      <c r="A35" s="44" t="s">
        <v>126</v>
      </c>
      <c r="B35" s="48" t="s">
        <v>40</v>
      </c>
      <c r="C35" s="49" t="s">
        <v>40</v>
      </c>
      <c r="D35" s="49" t="s">
        <v>40</v>
      </c>
      <c r="E35" s="49" t="s">
        <v>40</v>
      </c>
      <c r="F35" s="50"/>
    </row>
    <row r="36" spans="1:6">
      <c r="A36" s="44" t="s">
        <v>127</v>
      </c>
      <c r="B36" s="51" t="s">
        <v>40</v>
      </c>
      <c r="C36" s="52" t="s">
        <v>40</v>
      </c>
      <c r="D36" s="52" t="s">
        <v>40</v>
      </c>
      <c r="E36" s="52" t="s">
        <v>40</v>
      </c>
      <c r="F36" s="53"/>
    </row>
    <row r="37" spans="1:6" ht="27">
      <c r="A37" s="44" t="s">
        <v>128</v>
      </c>
      <c r="B37" s="48" t="s">
        <v>40</v>
      </c>
      <c r="C37" s="49" t="s">
        <v>40</v>
      </c>
      <c r="D37" s="49" t="s">
        <v>40</v>
      </c>
      <c r="E37" s="49" t="s">
        <v>40</v>
      </c>
      <c r="F37" s="50"/>
    </row>
    <row r="38" spans="1:6">
      <c r="A38" s="44" t="s">
        <v>129</v>
      </c>
      <c r="B38" s="48" t="s">
        <v>40</v>
      </c>
      <c r="C38" s="49" t="s">
        <v>40</v>
      </c>
      <c r="D38" s="49"/>
      <c r="E38" s="49"/>
      <c r="F38" s="50"/>
    </row>
    <row r="39" spans="1:6">
      <c r="A39" s="44" t="s">
        <v>130</v>
      </c>
      <c r="B39" s="48" t="s">
        <v>40</v>
      </c>
      <c r="C39" s="49"/>
      <c r="D39" s="49"/>
      <c r="E39" s="49"/>
      <c r="F39" s="50" t="s">
        <v>40</v>
      </c>
    </row>
    <row r="40" spans="1:6">
      <c r="A40" s="44" t="s">
        <v>131</v>
      </c>
      <c r="B40" s="48" t="s">
        <v>40</v>
      </c>
      <c r="C40" s="49"/>
      <c r="D40" s="49" t="s">
        <v>40</v>
      </c>
      <c r="E40" s="49"/>
      <c r="F40" s="50"/>
    </row>
    <row r="41" spans="1:6">
      <c r="A41" s="44" t="s">
        <v>132</v>
      </c>
      <c r="B41" s="48" t="s">
        <v>51</v>
      </c>
      <c r="C41" s="49"/>
      <c r="D41" s="49"/>
      <c r="E41" s="49"/>
      <c r="F41" s="50" t="s">
        <v>40</v>
      </c>
    </row>
    <row r="42" spans="1:6">
      <c r="A42" s="44" t="s">
        <v>133</v>
      </c>
      <c r="B42" s="48" t="s">
        <v>40</v>
      </c>
      <c r="C42" s="49"/>
      <c r="D42" s="49" t="s">
        <v>40</v>
      </c>
      <c r="E42" s="49"/>
      <c r="F42" s="50"/>
    </row>
    <row r="43" spans="1:6">
      <c r="A43" s="44" t="s">
        <v>134</v>
      </c>
      <c r="B43" s="48" t="s">
        <v>40</v>
      </c>
      <c r="C43" s="49" t="s">
        <v>40</v>
      </c>
      <c r="D43" s="49" t="s">
        <v>40</v>
      </c>
      <c r="E43" s="49"/>
      <c r="F43" s="50"/>
    </row>
    <row r="44" spans="1:6" ht="27">
      <c r="A44" s="44" t="s">
        <v>135</v>
      </c>
      <c r="B44" s="48" t="s">
        <v>40</v>
      </c>
      <c r="C44" s="49" t="s">
        <v>40</v>
      </c>
      <c r="D44" s="49" t="s">
        <v>40</v>
      </c>
      <c r="E44" s="49"/>
      <c r="F44" s="50" t="s">
        <v>40</v>
      </c>
    </row>
    <row r="45" spans="1:6">
      <c r="A45" s="44" t="s">
        <v>136</v>
      </c>
      <c r="B45" s="48" t="s">
        <v>51</v>
      </c>
      <c r="C45" s="49"/>
      <c r="D45" s="49" t="s">
        <v>40</v>
      </c>
      <c r="E45" s="49"/>
      <c r="F45" s="50" t="s">
        <v>40</v>
      </c>
    </row>
    <row r="46" spans="1:6">
      <c r="A46" s="44" t="s">
        <v>137</v>
      </c>
      <c r="B46" s="48" t="s">
        <v>40</v>
      </c>
      <c r="C46" s="49" t="s">
        <v>40</v>
      </c>
      <c r="D46" s="49" t="s">
        <v>40</v>
      </c>
      <c r="E46" s="49"/>
      <c r="F46" s="50" t="s">
        <v>40</v>
      </c>
    </row>
    <row r="47" spans="1:6">
      <c r="A47" s="44" t="s">
        <v>138</v>
      </c>
      <c r="B47" s="48" t="s">
        <v>40</v>
      </c>
      <c r="C47" s="49" t="s">
        <v>40</v>
      </c>
      <c r="D47" s="49"/>
      <c r="E47" s="49"/>
      <c r="F47" s="50"/>
    </row>
    <row r="48" spans="1:6">
      <c r="A48" s="44" t="s">
        <v>139</v>
      </c>
      <c r="B48" s="48" t="s">
        <v>40</v>
      </c>
      <c r="C48" s="49" t="s">
        <v>40</v>
      </c>
      <c r="D48" s="49" t="s">
        <v>40</v>
      </c>
      <c r="E48" s="49"/>
      <c r="F48" s="50"/>
    </row>
    <row r="49" spans="1:6">
      <c r="A49" s="44" t="s">
        <v>140</v>
      </c>
      <c r="B49" s="48" t="s">
        <v>40</v>
      </c>
      <c r="C49" s="49" t="s">
        <v>40</v>
      </c>
      <c r="D49" s="49" t="s">
        <v>40</v>
      </c>
      <c r="E49" s="49"/>
      <c r="F49" s="50"/>
    </row>
    <row r="50" spans="1:6">
      <c r="A50" s="44" t="s">
        <v>141</v>
      </c>
      <c r="B50" s="48" t="s">
        <v>40</v>
      </c>
      <c r="C50" s="49" t="s">
        <v>40</v>
      </c>
      <c r="D50" s="49" t="s">
        <v>40</v>
      </c>
      <c r="E50" s="49"/>
      <c r="F50" s="50"/>
    </row>
    <row r="51" spans="1:6">
      <c r="A51" s="44" t="s">
        <v>142</v>
      </c>
      <c r="B51" s="48" t="s">
        <v>40</v>
      </c>
      <c r="C51" s="49" t="s">
        <v>40</v>
      </c>
      <c r="D51" s="49"/>
      <c r="E51" s="49"/>
      <c r="F51" s="50"/>
    </row>
    <row r="52" spans="1:6">
      <c r="A52" s="44" t="s">
        <v>143</v>
      </c>
      <c r="B52" s="48" t="s">
        <v>40</v>
      </c>
      <c r="C52" s="49" t="s">
        <v>40</v>
      </c>
      <c r="D52" s="49"/>
      <c r="E52" s="49"/>
      <c r="F52" s="50"/>
    </row>
    <row r="53" spans="1:6">
      <c r="A53" s="44" t="s">
        <v>144</v>
      </c>
      <c r="B53" s="48" t="s">
        <v>40</v>
      </c>
      <c r="C53" s="49" t="s">
        <v>40</v>
      </c>
      <c r="D53" s="49"/>
      <c r="E53" s="49"/>
      <c r="F53" s="50"/>
    </row>
    <row r="54" spans="1:6">
      <c r="A54" s="44" t="s">
        <v>145</v>
      </c>
      <c r="B54" s="48" t="s">
        <v>40</v>
      </c>
      <c r="C54" s="49" t="s">
        <v>40</v>
      </c>
      <c r="D54" s="49" t="s">
        <v>40</v>
      </c>
      <c r="E54" s="49" t="s">
        <v>40</v>
      </c>
      <c r="F54" s="50"/>
    </row>
    <row r="55" spans="1:6">
      <c r="A55" s="44" t="s">
        <v>146</v>
      </c>
      <c r="B55" s="48" t="s">
        <v>40</v>
      </c>
      <c r="C55" s="49" t="s">
        <v>40</v>
      </c>
      <c r="D55" s="49" t="s">
        <v>40</v>
      </c>
      <c r="E55" s="49" t="s">
        <v>40</v>
      </c>
      <c r="F55" s="50" t="s">
        <v>40</v>
      </c>
    </row>
    <row r="56" spans="1:6">
      <c r="A56" s="44" t="s">
        <v>147</v>
      </c>
      <c r="B56" s="48" t="s">
        <v>40</v>
      </c>
      <c r="C56" s="49" t="s">
        <v>40</v>
      </c>
      <c r="D56" s="49" t="s">
        <v>40</v>
      </c>
      <c r="E56" s="49" t="s">
        <v>40</v>
      </c>
      <c r="F56" s="50"/>
    </row>
    <row r="57" spans="1:6">
      <c r="A57" s="44" t="s">
        <v>148</v>
      </c>
      <c r="B57" s="48" t="s">
        <v>40</v>
      </c>
      <c r="C57" s="49" t="s">
        <v>40</v>
      </c>
      <c r="D57" s="49" t="s">
        <v>40</v>
      </c>
      <c r="E57" s="49" t="s">
        <v>40</v>
      </c>
      <c r="F57" s="50"/>
    </row>
    <row r="58" spans="1:6">
      <c r="A58" s="44" t="s">
        <v>149</v>
      </c>
      <c r="B58" s="48" t="s">
        <v>40</v>
      </c>
      <c r="C58" s="49" t="s">
        <v>40</v>
      </c>
      <c r="D58" s="49" t="s">
        <v>40</v>
      </c>
      <c r="E58" s="49" t="s">
        <v>40</v>
      </c>
      <c r="F58" s="50" t="s">
        <v>40</v>
      </c>
    </row>
    <row r="59" spans="1:6" ht="19.5" thickBot="1">
      <c r="A59" s="54" t="s">
        <v>150</v>
      </c>
      <c r="B59" s="55" t="s">
        <v>40</v>
      </c>
      <c r="C59" s="56" t="s">
        <v>40</v>
      </c>
      <c r="D59" s="56" t="s">
        <v>40</v>
      </c>
      <c r="E59" s="56" t="s">
        <v>40</v>
      </c>
      <c r="F59" s="57"/>
    </row>
  </sheetData>
  <sheetProtection algorithmName="SHA-512" hashValue="CtA+o/ouwLPJXjo1UxMu9YaVi4oIKnEeH1K2xPGe9Bo99p9+dZo4h6nmtPf+gjxjibJ8ZvyxqFH6ZrjPhJdgOg==" saltValue="w40oDLd3lmABD5G8d0obSw==" spinCount="100000" sheet="1" objects="1" scenarios="1"/>
  <mergeCells count="3">
    <mergeCell ref="A2:F2"/>
    <mergeCell ref="A5:A6"/>
    <mergeCell ref="B5:F5"/>
  </mergeCells>
  <phoneticPr fontId="1"/>
  <dataValidations count="1">
    <dataValidation type="list" allowBlank="1" showInputMessage="1" showErrorMessage="1" sqref="B7:F59" xr:uid="{00000000-0002-0000-0300-000000000000}">
      <formula1>"　,○"</formula1>
    </dataValidation>
  </dataValidations>
  <pageMargins left="0.7" right="0.7" top="0.75" bottom="0.75" header="0.3" footer="0.3"/>
  <pageSetup paperSize="9" scale="7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2:K31"/>
  <sheetViews>
    <sheetView zoomScaleNormal="100" workbookViewId="0">
      <pane ySplit="6" topLeftCell="A7" activePane="bottomLeft" state="frozenSplit"/>
      <selection activeCell="E10" sqref="E10"/>
      <selection pane="bottomLeft" activeCell="M16" sqref="M16"/>
    </sheetView>
  </sheetViews>
  <sheetFormatPr defaultColWidth="9" defaultRowHeight="18.75"/>
  <cols>
    <col min="1" max="1" width="28.5" customWidth="1"/>
  </cols>
  <sheetData>
    <row r="2" spans="1:11" ht="25.5">
      <c r="A2" s="213" t="s">
        <v>151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15" customHeight="1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15" customHeight="1" thickBot="1"/>
    <row r="5" spans="1:11" ht="18.75" customHeight="1" thickBot="1">
      <c r="A5" s="220" t="s">
        <v>0</v>
      </c>
      <c r="B5" s="225" t="s">
        <v>1</v>
      </c>
      <c r="C5" s="226"/>
      <c r="D5" s="226"/>
      <c r="E5" s="226"/>
      <c r="F5" s="227"/>
      <c r="G5" s="228" t="s">
        <v>2</v>
      </c>
      <c r="H5" s="229"/>
      <c r="I5" s="229"/>
      <c r="J5" s="229"/>
      <c r="K5" s="230"/>
    </row>
    <row r="6" spans="1:11" ht="110.25" thickBot="1">
      <c r="A6" s="221"/>
      <c r="B6" s="1" t="s">
        <v>4</v>
      </c>
      <c r="C6" s="2" t="s">
        <v>5</v>
      </c>
      <c r="D6" s="3" t="s">
        <v>6</v>
      </c>
      <c r="E6" s="2" t="s">
        <v>7</v>
      </c>
      <c r="F6" s="4" t="s">
        <v>8</v>
      </c>
      <c r="G6" s="105" t="str">
        <f>('授業リスト(学位)'!G$6)&amp;""</f>
        <v>共通知の活用力</v>
      </c>
      <c r="H6" s="103" t="str">
        <f>('授業リスト(学位)'!H$6)&amp;""</f>
        <v>専門知の活用力</v>
      </c>
      <c r="I6" s="103" t="str">
        <f>('授業リスト(学位)'!I$6)&amp;""</f>
        <v>共通技能の活用力</v>
      </c>
      <c r="J6" s="103" t="str">
        <f>('授業リスト(学位)'!J$6)&amp;""</f>
        <v>専門技能の活用力</v>
      </c>
      <c r="K6" s="104" t="str">
        <f>('授業リスト(学位)'!K$6)&amp;""</f>
        <v>国際実践力</v>
      </c>
    </row>
    <row r="7" spans="1:11">
      <c r="A7" s="101" t="s">
        <v>152</v>
      </c>
      <c r="B7" s="60" t="s">
        <v>40</v>
      </c>
      <c r="C7" s="61" t="s">
        <v>153</v>
      </c>
      <c r="D7" s="61" t="s">
        <v>40</v>
      </c>
      <c r="E7" s="61"/>
      <c r="F7" s="62" t="s">
        <v>40</v>
      </c>
      <c r="G7" s="63" t="s">
        <v>40</v>
      </c>
      <c r="H7" s="61"/>
      <c r="I7" s="61"/>
      <c r="J7" s="61" t="s">
        <v>40</v>
      </c>
      <c r="K7" s="62"/>
    </row>
    <row r="8" spans="1:11">
      <c r="A8" s="101" t="s">
        <v>154</v>
      </c>
      <c r="B8" s="30"/>
      <c r="C8" s="31" t="s">
        <v>40</v>
      </c>
      <c r="D8" s="31" t="s">
        <v>40</v>
      </c>
      <c r="E8" s="31"/>
      <c r="F8" s="32"/>
      <c r="G8" s="65"/>
      <c r="H8" s="31" t="s">
        <v>40</v>
      </c>
      <c r="I8" s="31" t="s">
        <v>40</v>
      </c>
      <c r="J8" s="31"/>
      <c r="K8" s="32"/>
    </row>
    <row r="9" spans="1:11">
      <c r="A9" s="101" t="s">
        <v>155</v>
      </c>
      <c r="B9" s="30" t="s">
        <v>153</v>
      </c>
      <c r="C9" s="31"/>
      <c r="D9" s="31" t="s">
        <v>40</v>
      </c>
      <c r="E9" s="31" t="s">
        <v>40</v>
      </c>
      <c r="F9" s="32" t="s">
        <v>40</v>
      </c>
      <c r="G9" s="65" t="s">
        <v>40</v>
      </c>
      <c r="H9" s="31"/>
      <c r="I9" s="31" t="s">
        <v>40</v>
      </c>
      <c r="J9" s="31" t="s">
        <v>153</v>
      </c>
      <c r="K9" s="32"/>
    </row>
    <row r="10" spans="1:11" ht="19.5" thickBot="1">
      <c r="A10" s="102" t="s">
        <v>156</v>
      </c>
      <c r="B10" s="67"/>
      <c r="C10" s="68"/>
      <c r="D10" s="68"/>
      <c r="E10" s="68"/>
      <c r="F10" s="69"/>
      <c r="G10" s="70"/>
      <c r="H10" s="68"/>
      <c r="I10" s="68"/>
      <c r="J10" s="68" t="s">
        <v>40</v>
      </c>
      <c r="K10" s="69"/>
    </row>
    <row r="11" spans="1:11">
      <c r="A11" s="200" t="s">
        <v>199</v>
      </c>
      <c r="B11" s="201" t="s">
        <v>40</v>
      </c>
      <c r="C11" s="184" t="s">
        <v>40</v>
      </c>
      <c r="D11" s="180" t="s">
        <v>40</v>
      </c>
      <c r="E11" s="180" t="s">
        <v>40</v>
      </c>
      <c r="F11" s="181" t="s">
        <v>40</v>
      </c>
      <c r="G11" s="182" t="s">
        <v>40</v>
      </c>
      <c r="H11" s="184" t="s">
        <v>40</v>
      </c>
      <c r="I11" s="184" t="s">
        <v>40</v>
      </c>
      <c r="J11" s="180" t="s">
        <v>51</v>
      </c>
      <c r="K11" s="185" t="s">
        <v>40</v>
      </c>
    </row>
    <row r="12" spans="1:11">
      <c r="A12" s="200" t="s">
        <v>200</v>
      </c>
      <c r="B12" s="183" t="s">
        <v>40</v>
      </c>
      <c r="C12" s="184" t="s">
        <v>40</v>
      </c>
      <c r="D12" s="184" t="s">
        <v>40</v>
      </c>
      <c r="E12" s="184" t="s">
        <v>40</v>
      </c>
      <c r="F12" s="185"/>
      <c r="G12" s="186" t="s">
        <v>40</v>
      </c>
      <c r="H12" s="184" t="s">
        <v>40</v>
      </c>
      <c r="I12" s="184" t="s">
        <v>40</v>
      </c>
      <c r="J12" s="184" t="s">
        <v>40</v>
      </c>
      <c r="K12" s="185"/>
    </row>
    <row r="13" spans="1:11">
      <c r="A13" s="200" t="s">
        <v>201</v>
      </c>
      <c r="B13" s="183" t="s">
        <v>40</v>
      </c>
      <c r="C13" s="184" t="s">
        <v>40</v>
      </c>
      <c r="D13" s="184" t="s">
        <v>40</v>
      </c>
      <c r="E13" s="184" t="s">
        <v>40</v>
      </c>
      <c r="F13" s="185" t="s">
        <v>40</v>
      </c>
      <c r="G13" s="186" t="s">
        <v>40</v>
      </c>
      <c r="H13" s="184" t="s">
        <v>40</v>
      </c>
      <c r="I13" s="184" t="s">
        <v>40</v>
      </c>
      <c r="J13" s="184" t="s">
        <v>40</v>
      </c>
      <c r="K13" s="185" t="s">
        <v>40</v>
      </c>
    </row>
    <row r="14" spans="1:11">
      <c r="A14" s="200" t="s">
        <v>202</v>
      </c>
      <c r="B14" s="183" t="s">
        <v>40</v>
      </c>
      <c r="C14" s="184" t="s">
        <v>40</v>
      </c>
      <c r="D14" s="184" t="s">
        <v>40</v>
      </c>
      <c r="E14" s="184" t="s">
        <v>40</v>
      </c>
      <c r="F14" s="185"/>
      <c r="G14" s="186" t="s">
        <v>40</v>
      </c>
      <c r="H14" s="184" t="s">
        <v>40</v>
      </c>
      <c r="I14" s="184" t="s">
        <v>40</v>
      </c>
      <c r="J14" s="184" t="s">
        <v>40</v>
      </c>
      <c r="K14" s="185"/>
    </row>
    <row r="15" spans="1:11">
      <c r="A15" s="200" t="s">
        <v>190</v>
      </c>
      <c r="B15" s="183" t="s">
        <v>40</v>
      </c>
      <c r="C15" s="184" t="s">
        <v>40</v>
      </c>
      <c r="D15" s="184" t="s">
        <v>40</v>
      </c>
      <c r="E15" s="184" t="s">
        <v>40</v>
      </c>
      <c r="F15" s="185" t="s">
        <v>40</v>
      </c>
      <c r="G15" s="186" t="s">
        <v>40</v>
      </c>
      <c r="H15" s="184" t="s">
        <v>40</v>
      </c>
      <c r="I15" s="184" t="s">
        <v>40</v>
      </c>
      <c r="J15" s="184" t="s">
        <v>40</v>
      </c>
      <c r="K15" s="185" t="s">
        <v>40</v>
      </c>
    </row>
    <row r="16" spans="1:11">
      <c r="A16" s="200" t="s">
        <v>203</v>
      </c>
      <c r="B16" s="183" t="s">
        <v>40</v>
      </c>
      <c r="C16" s="184" t="s">
        <v>40</v>
      </c>
      <c r="D16" s="184" t="s">
        <v>40</v>
      </c>
      <c r="E16" s="184" t="s">
        <v>40</v>
      </c>
      <c r="F16" s="185"/>
      <c r="G16" s="186" t="s">
        <v>40</v>
      </c>
      <c r="H16" s="184" t="s">
        <v>40</v>
      </c>
      <c r="I16" s="184" t="s">
        <v>40</v>
      </c>
      <c r="J16" s="184" t="s">
        <v>40</v>
      </c>
      <c r="K16" s="185"/>
    </row>
    <row r="17" spans="1:11">
      <c r="A17" s="200" t="s">
        <v>204</v>
      </c>
      <c r="B17" s="183" t="s">
        <v>40</v>
      </c>
      <c r="C17" s="184" t="s">
        <v>40</v>
      </c>
      <c r="D17" s="184" t="s">
        <v>40</v>
      </c>
      <c r="E17" s="184" t="s">
        <v>40</v>
      </c>
      <c r="F17" s="185" t="s">
        <v>40</v>
      </c>
      <c r="G17" s="186" t="s">
        <v>40</v>
      </c>
      <c r="H17" s="184" t="s">
        <v>40</v>
      </c>
      <c r="I17" s="184" t="s">
        <v>40</v>
      </c>
      <c r="J17" s="184" t="s">
        <v>40</v>
      </c>
      <c r="K17" s="185" t="s">
        <v>40</v>
      </c>
    </row>
    <row r="18" spans="1:11">
      <c r="A18" s="200" t="s">
        <v>205</v>
      </c>
      <c r="B18" s="183" t="s">
        <v>40</v>
      </c>
      <c r="C18" s="184" t="s">
        <v>40</v>
      </c>
      <c r="D18" s="184" t="s">
        <v>40</v>
      </c>
      <c r="E18" s="184" t="s">
        <v>40</v>
      </c>
      <c r="F18" s="185" t="s">
        <v>40</v>
      </c>
      <c r="G18" s="186" t="s">
        <v>40</v>
      </c>
      <c r="H18" s="184" t="s">
        <v>40</v>
      </c>
      <c r="I18" s="184" t="s">
        <v>40</v>
      </c>
      <c r="J18" s="184" t="s">
        <v>40</v>
      </c>
      <c r="K18" s="185" t="s">
        <v>40</v>
      </c>
    </row>
    <row r="19" spans="1:11">
      <c r="A19" s="200" t="s">
        <v>206</v>
      </c>
      <c r="B19" s="183" t="s">
        <v>40</v>
      </c>
      <c r="C19" s="184" t="s">
        <v>40</v>
      </c>
      <c r="D19" s="184" t="s">
        <v>40</v>
      </c>
      <c r="E19" s="184" t="s">
        <v>40</v>
      </c>
      <c r="F19" s="185" t="s">
        <v>40</v>
      </c>
      <c r="G19" s="186" t="s">
        <v>40</v>
      </c>
      <c r="H19" s="184" t="s">
        <v>40</v>
      </c>
      <c r="I19" s="184" t="s">
        <v>40</v>
      </c>
      <c r="J19" s="184" t="s">
        <v>40</v>
      </c>
      <c r="K19" s="185" t="s">
        <v>40</v>
      </c>
    </row>
    <row r="20" spans="1:11">
      <c r="A20" s="200" t="s">
        <v>207</v>
      </c>
      <c r="B20" s="183" t="s">
        <v>40</v>
      </c>
      <c r="C20" s="184" t="s">
        <v>40</v>
      </c>
      <c r="D20" s="184" t="s">
        <v>40</v>
      </c>
      <c r="E20" s="184" t="s">
        <v>40</v>
      </c>
      <c r="F20" s="185" t="s">
        <v>40</v>
      </c>
      <c r="G20" s="186" t="s">
        <v>40</v>
      </c>
      <c r="H20" s="184" t="s">
        <v>40</v>
      </c>
      <c r="I20" s="184" t="s">
        <v>40</v>
      </c>
      <c r="J20" s="184" t="s">
        <v>40</v>
      </c>
      <c r="K20" s="185" t="s">
        <v>40</v>
      </c>
    </row>
    <row r="21" spans="1:11">
      <c r="A21" s="200" t="s">
        <v>191</v>
      </c>
      <c r="B21" s="183" t="s">
        <v>40</v>
      </c>
      <c r="C21" s="184" t="s">
        <v>40</v>
      </c>
      <c r="D21" s="184" t="s">
        <v>40</v>
      </c>
      <c r="E21" s="184" t="s">
        <v>40</v>
      </c>
      <c r="F21" s="185" t="s">
        <v>40</v>
      </c>
      <c r="G21" s="186" t="s">
        <v>40</v>
      </c>
      <c r="H21" s="184" t="s">
        <v>40</v>
      </c>
      <c r="I21" s="184" t="s">
        <v>40</v>
      </c>
      <c r="J21" s="184" t="s">
        <v>40</v>
      </c>
      <c r="K21" s="185" t="s">
        <v>40</v>
      </c>
    </row>
    <row r="22" spans="1:11">
      <c r="A22" s="200" t="s">
        <v>192</v>
      </c>
      <c r="B22" s="183" t="s">
        <v>40</v>
      </c>
      <c r="C22" s="184" t="s">
        <v>40</v>
      </c>
      <c r="D22" s="184" t="s">
        <v>40</v>
      </c>
      <c r="E22" s="184" t="s">
        <v>40</v>
      </c>
      <c r="F22" s="185"/>
      <c r="G22" s="186" t="s">
        <v>40</v>
      </c>
      <c r="H22" s="184" t="s">
        <v>40</v>
      </c>
      <c r="I22" s="184" t="s">
        <v>40</v>
      </c>
      <c r="J22" s="184" t="s">
        <v>40</v>
      </c>
      <c r="K22" s="185"/>
    </row>
    <row r="23" spans="1:11">
      <c r="A23" s="200" t="s">
        <v>193</v>
      </c>
      <c r="B23" s="183" t="s">
        <v>40</v>
      </c>
      <c r="C23" s="184" t="s">
        <v>40</v>
      </c>
      <c r="D23" s="184" t="s">
        <v>40</v>
      </c>
      <c r="E23" s="184" t="s">
        <v>40</v>
      </c>
      <c r="F23" s="185" t="s">
        <v>40</v>
      </c>
      <c r="G23" s="186" t="s">
        <v>40</v>
      </c>
      <c r="H23" s="184" t="s">
        <v>40</v>
      </c>
      <c r="I23" s="184" t="s">
        <v>40</v>
      </c>
      <c r="J23" s="184" t="s">
        <v>40</v>
      </c>
      <c r="K23" s="185" t="s">
        <v>40</v>
      </c>
    </row>
    <row r="24" spans="1:11">
      <c r="A24" s="200" t="s">
        <v>194</v>
      </c>
      <c r="B24" s="183" t="s">
        <v>40</v>
      </c>
      <c r="C24" s="184" t="s">
        <v>40</v>
      </c>
      <c r="D24" s="184" t="s">
        <v>40</v>
      </c>
      <c r="E24" s="184" t="s">
        <v>40</v>
      </c>
      <c r="F24" s="185"/>
      <c r="G24" s="186" t="s">
        <v>40</v>
      </c>
      <c r="H24" s="184" t="s">
        <v>40</v>
      </c>
      <c r="I24" s="184" t="s">
        <v>40</v>
      </c>
      <c r="J24" s="184" t="s">
        <v>40</v>
      </c>
      <c r="K24" s="185"/>
    </row>
    <row r="25" spans="1:11">
      <c r="A25" s="37" t="s">
        <v>157</v>
      </c>
      <c r="B25" s="48"/>
      <c r="C25" s="49"/>
      <c r="D25" s="49"/>
      <c r="E25" s="49"/>
      <c r="F25" s="50"/>
      <c r="G25" s="163"/>
      <c r="H25" s="49"/>
      <c r="I25" s="49"/>
      <c r="J25" s="49" t="s">
        <v>40</v>
      </c>
      <c r="K25" s="50"/>
    </row>
    <row r="26" spans="1:11">
      <c r="A26" s="37" t="s">
        <v>158</v>
      </c>
      <c r="B26" s="48"/>
      <c r="C26" s="49"/>
      <c r="D26" s="49"/>
      <c r="E26" s="49"/>
      <c r="F26" s="50"/>
      <c r="G26" s="163"/>
      <c r="H26" s="49"/>
      <c r="I26" s="49"/>
      <c r="J26" s="49" t="s">
        <v>40</v>
      </c>
      <c r="K26" s="50"/>
    </row>
    <row r="27" spans="1:11">
      <c r="A27" s="37"/>
      <c r="B27" s="48"/>
      <c r="C27" s="49"/>
      <c r="D27" s="49"/>
      <c r="E27" s="49"/>
      <c r="F27" s="50"/>
      <c r="G27" s="163"/>
      <c r="H27" s="49"/>
      <c r="I27" s="49"/>
      <c r="J27" s="49"/>
      <c r="K27" s="50"/>
    </row>
    <row r="28" spans="1:11">
      <c r="A28" s="37"/>
      <c r="B28" s="48"/>
      <c r="C28" s="49"/>
      <c r="D28" s="49"/>
      <c r="E28" s="49"/>
      <c r="F28" s="50"/>
      <c r="G28" s="163"/>
      <c r="H28" s="49"/>
      <c r="I28" s="49"/>
      <c r="J28" s="49"/>
      <c r="K28" s="50"/>
    </row>
    <row r="29" spans="1:11">
      <c r="A29" s="37"/>
      <c r="B29" s="48"/>
      <c r="C29" s="49"/>
      <c r="D29" s="49"/>
      <c r="E29" s="49"/>
      <c r="F29" s="50"/>
      <c r="G29" s="163"/>
      <c r="H29" s="49"/>
      <c r="I29" s="49"/>
      <c r="J29" s="49"/>
      <c r="K29" s="50"/>
    </row>
    <row r="30" spans="1:11">
      <c r="A30" s="37"/>
      <c r="B30" s="48"/>
      <c r="C30" s="49"/>
      <c r="D30" s="49"/>
      <c r="E30" s="49"/>
      <c r="F30" s="50"/>
      <c r="G30" s="163"/>
      <c r="H30" s="49"/>
      <c r="I30" s="49"/>
      <c r="J30" s="49"/>
      <c r="K30" s="50"/>
    </row>
    <row r="31" spans="1:11" ht="19.5" thickBot="1">
      <c r="A31" s="98"/>
      <c r="B31" s="55"/>
      <c r="C31" s="56"/>
      <c r="D31" s="56"/>
      <c r="E31" s="56"/>
      <c r="F31" s="57"/>
      <c r="G31" s="164"/>
      <c r="H31" s="56"/>
      <c r="I31" s="56"/>
      <c r="J31" s="56"/>
      <c r="K31" s="57"/>
    </row>
  </sheetData>
  <mergeCells count="4">
    <mergeCell ref="A2:K2"/>
    <mergeCell ref="A5:A6"/>
    <mergeCell ref="B5:F5"/>
    <mergeCell ref="G5:K5"/>
  </mergeCells>
  <phoneticPr fontId="1"/>
  <dataValidations count="1">
    <dataValidation type="list" allowBlank="1" showInputMessage="1" showErrorMessage="1" sqref="B7:K31" xr:uid="{00000000-0002-0000-0400-000000000000}">
      <formula1>"　,○"</formula1>
    </dataValidation>
  </dataValidations>
  <pageMargins left="0.7" right="0.7" top="0.75" bottom="0.75" header="0.3" footer="0.3"/>
  <pageSetup paperSize="9" scale="7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2E1AA3CF6524C9BF012B3BD5F8AD1" ma:contentTypeVersion="7" ma:contentTypeDescription="新しいドキュメントを作成します。" ma:contentTypeScope="" ma:versionID="9348b0abafbc8b7a05cdcd6c0b1e39a7">
  <xsd:schema xmlns:xsd="http://www.w3.org/2001/XMLSchema" xmlns:xs="http://www.w3.org/2001/XMLSchema" xmlns:p="http://schemas.microsoft.com/office/2006/metadata/properties" xmlns:ns2="fb0c71bd-28a2-4b9a-b55a-ffeb63234344" targetNamespace="http://schemas.microsoft.com/office/2006/metadata/properties" ma:root="true" ma:fieldsID="2168fde7df2a47283d2c6a729b93746a" ns2:_="">
    <xsd:import namespace="fb0c71bd-28a2-4b9a-b55a-ffeb632343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c71bd-28a2-4b9a-b55a-ffeb63234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FD9F0-F24B-4726-BCD6-144B4CC85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c71bd-28a2-4b9a-b55a-ffeb63234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D60C8-BBDE-463A-AE57-AABCA3AF85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BB1B8F-1FEA-4D6E-80EE-B1B56B2C31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評価版</vt:lpstr>
      <vt:lpstr>授業リスト(学位)</vt:lpstr>
      <vt:lpstr>授業リスト(学術院)</vt:lpstr>
      <vt:lpstr>授業リスト(大学院)</vt:lpstr>
      <vt:lpstr>授業以外リスト</vt:lpstr>
    </vt:vector>
  </TitlesOfParts>
  <Manager/>
  <Company>筑波大学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門間貴史</dc:creator>
  <cp:keywords/>
  <dc:description/>
  <cp:lastModifiedBy>伊藤弘</cp:lastModifiedBy>
  <cp:revision/>
  <dcterms:created xsi:type="dcterms:W3CDTF">2021-11-02T04:35:44Z</dcterms:created>
  <dcterms:modified xsi:type="dcterms:W3CDTF">2024-02-21T05:21:28Z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0x0101008EE2E1AA3CF6524C9BF012B3BD5F8AD1</vt:lpwstr>
  </property>
</Properties>
</file>